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1"/>
  </bookViews>
  <sheets>
    <sheet name="BS" sheetId="1" r:id="rId1"/>
    <sheet name="PL" sheetId="2" r:id="rId2"/>
    <sheet name="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<sst xmlns="http://schemas.openxmlformats.org/spreadsheetml/2006/main" count="253" uniqueCount="196">
  <si>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</si>
  <si>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</si>
  <si>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</si>
  <si>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</si>
  <si>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</si>
  <si>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</si>
  <si>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</si>
  <si>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</si>
  <si>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</si>
  <si>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</si>
  <si>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</si>
  <si>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</si>
  <si>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</si>
  <si>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</si>
  <si>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</si>
  <si>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</si>
  <si>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</si>
  <si>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</si>
  <si>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</si>
  <si>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current assets</t>
  </si>
  <si>
    <t>Net Change in current liabilities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</si>
  <si>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</si>
  <si>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</si>
  <si>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</si>
  <si>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</si>
  <si>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</si>
  <si>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</si>
  <si>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</si>
  <si>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</si>
  <si>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</si>
  <si>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</si>
  <si>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</si>
  <si>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</si>
  <si>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</si>
  <si>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</si>
  <si>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</si>
  <si>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</si>
  <si>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</si>
  <si>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</si>
  <si>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</si>
  <si>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</si>
  <si>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</si>
  <si>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</si>
  <si>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</si>
  <si>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</si>
  <si>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</si>
  <si>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</si>
  <si>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</si>
  <si>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</si>
  <si>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</si>
  <si>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</si>
  <si>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</si>
  <si>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</si>
  <si>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</si>
  <si>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</si>
  <si>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</si>
  <si>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</si>
  <si>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</si>
  <si>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</si>
  <si>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Balance at 1 Jan 2009</t>
  </si>
  <si>
    <t>CONDENSED CONSOLIDATED STATEMENT OF FINANCIAL POSITION</t>
  </si>
  <si>
    <t>(Restated)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</si>
  <si>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</si>
  <si>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</si>
  <si>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</si>
  <si>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</si>
  <si>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</si>
  <si>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</si>
  <si>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</si>
  <si>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Financial assets classified as held for trading</t>
  </si>
  <si>
    <t>Bank borrowings</t>
  </si>
  <si>
    <t>Deferred tax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</si>
  <si>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</si>
  <si>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</si>
  <si>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</si>
  <si>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</si>
  <si>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</si>
  <si>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with the Audited Financial Statements for the year ended 31 December 2009)</t>
  </si>
  <si>
    <t>Note</t>
  </si>
  <si>
    <t>As at 31</t>
  </si>
  <si>
    <t>Dec 2009</t>
  </si>
  <si>
    <t>Equity attributable to owners of the parent:</t>
  </si>
  <si>
    <t>Non - controlling interest</t>
  </si>
  <si>
    <t>INDIVIDUAL QUARTER</t>
  </si>
  <si>
    <t>CUMULATIVE PERIOD</t>
  </si>
  <si>
    <t>YEAR</t>
  </si>
  <si>
    <t xml:space="preserve">PRECEDING </t>
  </si>
  <si>
    <t>CORRESPONDING</t>
  </si>
  <si>
    <t>YEAR-TO-DATE</t>
  </si>
  <si>
    <t>PERIOD</t>
  </si>
  <si>
    <t>(RESTATED)</t>
  </si>
  <si>
    <t>Other operating expenses</t>
  </si>
  <si>
    <t>Share of profits of associates</t>
  </si>
  <si>
    <t>Exchange differences on translation of foreign</t>
  </si>
  <si>
    <t xml:space="preserve">   operations</t>
  </si>
  <si>
    <t>Gains arising on revaluation of property, plant and</t>
  </si>
  <si>
    <t xml:space="preserve">   equipment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</si>
  <si>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</si>
  <si>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</si>
  <si>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</si>
  <si>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</si>
  <si>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</si>
  <si>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</si>
  <si>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</si>
  <si>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</si>
  <si>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</si>
  <si>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</si>
  <si>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</si>
  <si>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</si>
  <si>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</si>
  <si>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</si>
  <si>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Balance at 1 Jan 2010</t>
  </si>
  <si>
    <t>Effects of applying FRS 139</t>
  </si>
  <si>
    <t>Restated balance</t>
  </si>
  <si>
    <t>Issue of Shares</t>
  </si>
  <si>
    <t>Dividend paid</t>
  </si>
  <si>
    <t xml:space="preserve">(The Condensed Consolidated Statement Of Changes In Equity should be read in conjunction </t>
  </si>
  <si>
    <t>CONDENSED CONSOLIDATED STATEMENTS OF CHANGES IN EQUITY (RESTATED)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</si>
  <si>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</si>
  <si>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</si>
  <si>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</si>
  <si>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</si>
  <si>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</si>
  <si>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</si>
  <si>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</si>
  <si>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</si>
  <si>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</si>
  <si>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</si>
  <si>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Total comprehensive income for the period</t>
  </si>
  <si>
    <t xml:space="preserve">CONDENSED CONSOLIDATED STATEMENT OF CASH FLOW </t>
  </si>
  <si>
    <t>Depreciation, amortisation and impairement losses</t>
  </si>
  <si>
    <t>Interst income and expenses</t>
  </si>
  <si>
    <t>Share of profits in associates</t>
  </si>
  <si>
    <t>Fair value gain of financial instruments measured at fair value</t>
  </si>
  <si>
    <t>Other non-cash items</t>
  </si>
  <si>
    <t>Current-year-to-date</t>
  </si>
  <si>
    <t>Preceeding year</t>
  </si>
  <si>
    <t>corresponding</t>
  </si>
  <si>
    <t>period (restated)</t>
  </si>
  <si>
    <t>Cash flow from operations</t>
  </si>
  <si>
    <t>Net cash flows from operating activities</t>
  </si>
  <si>
    <t>Cash Flow From Investing Activities:</t>
  </si>
  <si>
    <t>Profit/(loss) before tax</t>
  </si>
  <si>
    <t xml:space="preserve"> - Purchase of property, plant &amp; equipment and investment property</t>
  </si>
  <si>
    <t xml:space="preserve"> - Purchase of financial assets</t>
  </si>
  <si>
    <t xml:space="preserve"> - Proceeds from sales of non-current assets</t>
  </si>
  <si>
    <t>Cash Flow From Financing Activities:</t>
  </si>
  <si>
    <t xml:space="preserve"> - Dividend received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</si>
  <si>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</si>
  <si>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</si>
  <si>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</si>
  <si>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Financial statements for the year ended 31 December 2009)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</si>
  <si>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</si>
  <si>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</si>
  <si>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</si>
  <si>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</si>
  <si>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</si>
  <si>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</si>
  <si>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</si>
  <si>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</si>
  <si>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</si>
  <si>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Provisions</t>
  </si>
  <si>
    <t>Adjustments for non cash flow:-</t>
  </si>
  <si>
    <t>Taxes paid</t>
  </si>
  <si>
    <t>Net interest paid</t>
  </si>
  <si>
    <t>Net cash flows used in investing activities</t>
  </si>
  <si>
    <t>- Term loan</t>
  </si>
  <si>
    <t>- Bank borrowings</t>
  </si>
  <si>
    <t>- Finance creditors</t>
  </si>
  <si>
    <t>- Repayment of BA &amp; TR</t>
  </si>
  <si>
    <t>- Proceeds from issuance of share capital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</si>
  <si>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</si>
  <si>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</si>
  <si>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</si>
  <si>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</si>
  <si>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</si>
  <si>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As at 30</t>
  </si>
  <si>
    <t>Changes in equity for the period to 30/06/2009</t>
  </si>
  <si>
    <t>Retained profit / (Accumulated loss)</t>
  </si>
  <si>
    <t>AS AT 30 SEPTEMBER 2010</t>
  </si>
  <si>
    <t>Sept 2010</t>
  </si>
  <si>
    <t>FOR THE QUARTER ENDED 30 SEPTEMBER 2010</t>
  </si>
  <si>
    <t>30/9/2009</t>
  </si>
  <si>
    <t>30/9/2010</t>
  </si>
  <si>
    <t>FOR THE QUARTER ENDED 30 SEPTEMBER 2010</t>
  </si>
  <si>
    <t>Changes in equity for the period to 30/09/2010</t>
  </si>
  <si>
    <t>Balance at 30 September 2010</t>
  </si>
  <si>
    <t>FOR THE CORRESPONDING QUARTER ENDED 30 SEPTEMBER 2009</t>
  </si>
  <si>
    <t>Balance at 30 September 2009</t>
  </si>
  <si>
    <t>30/09/2010</t>
  </si>
  <si>
    <t>30/09/2009</t>
  </si>
  <si>
    <t>Deferred tax assets</t>
  </si>
  <si>
    <t>30 Sept 2010</t>
  </si>
  <si>
    <t>30 Sept 2009</t>
  </si>
  <si>
    <t>Deferred income tax - benefits from</t>
  </si>
  <si>
    <t xml:space="preserve">     previously unrecognised tax loss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</si>
</sst>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0.0"/>
    <numFmt numFmtId="194" formatCode="_(* #,##0.000_);_(* \(#,##0.000\);_(* &quot;-&quot;???_);_(@_)"/>
    <numFmt numFmtId="195" formatCode=";;0.0%"/>
    <numFmt numFmtId="196" formatCode=";;"/>
    <numFmt numFmtId="197" formatCode="#,##0.0_);\(#,##0.0\)"/>
    <numFmt numFmtId="198" formatCode="m/d/yyyy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_);_(* \(#,##0.0000000000\);_(* &quot;-&quot;??????????_);_(@_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mm&quot;月&quot;dd&quot;日&quot;"/>
  </numFmts>
  <fonts count="13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85" fontId="3" fillId="0" borderId="0" xfId="15" applyNumberFormat="1" applyFont="1" applyFill="1" applyBorder="1" applyAlignment="1">
      <alignment/>
    </xf>
    <xf numFmtId="185" fontId="3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85" fontId="3" fillId="0" borderId="1" xfId="15" applyNumberFormat="1" applyFont="1" applyFill="1" applyBorder="1" applyAlignment="1">
      <alignment/>
    </xf>
    <xf numFmtId="185" fontId="3" fillId="0" borderId="2" xfId="15" applyNumberFormat="1" applyFont="1" applyFill="1" applyBorder="1" applyAlignment="1">
      <alignment/>
    </xf>
    <xf numFmtId="185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5" fontId="5" fillId="0" borderId="0" xfId="15" applyNumberFormat="1" applyFont="1" applyFill="1" applyAlignment="1">
      <alignment horizontal="center"/>
    </xf>
    <xf numFmtId="185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6" fillId="0" borderId="0" xfId="15" applyNumberFormat="1" applyFont="1" applyFill="1" applyAlignment="1" quotePrefix="1">
      <alignment horizontal="center"/>
    </xf>
    <xf numFmtId="185" fontId="6" fillId="0" borderId="0" xfId="15" applyNumberFormat="1" applyFont="1" applyFill="1" applyAlignment="1">
      <alignment horizontal="center"/>
    </xf>
    <xf numFmtId="185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85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85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85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85" fontId="6" fillId="0" borderId="0" xfId="15" applyNumberFormat="1" applyFont="1" applyFill="1" applyBorder="1" applyAlignment="1" quotePrefix="1">
      <alignment horizontal="center"/>
    </xf>
    <xf numFmtId="185" fontId="5" fillId="0" borderId="0" xfId="15" applyNumberFormat="1" applyFont="1" applyFill="1" applyBorder="1" applyAlignment="1" quotePrefix="1">
      <alignment horizontal="center"/>
    </xf>
    <xf numFmtId="185" fontId="6" fillId="0" borderId="0" xfId="15" applyNumberFormat="1" applyFont="1" applyFill="1" applyBorder="1" applyAlignment="1">
      <alignment horizontal="center"/>
    </xf>
    <xf numFmtId="185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5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85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185" fontId="11" fillId="0" borderId="0" xfId="15" applyNumberFormat="1" applyFont="1" applyAlignment="1">
      <alignment horizontal="center"/>
    </xf>
    <xf numFmtId="185" fontId="10" fillId="0" borderId="0" xfId="15" applyNumberFormat="1" applyFont="1" applyAlignment="1">
      <alignment/>
    </xf>
    <xf numFmtId="185" fontId="10" fillId="0" borderId="0" xfId="15" applyNumberFormat="1" applyFont="1" applyAlignment="1">
      <alignment horizontal="center"/>
    </xf>
    <xf numFmtId="185" fontId="10" fillId="0" borderId="1" xfId="15" applyNumberFormat="1" applyFont="1" applyBorder="1" applyAlignment="1">
      <alignment/>
    </xf>
    <xf numFmtId="185" fontId="10" fillId="0" borderId="0" xfId="0" applyNumberFormat="1" applyFont="1" applyAlignment="1">
      <alignment/>
    </xf>
    <xf numFmtId="0" fontId="4" fillId="0" borderId="0" xfId="0" applyFont="1" applyAlignment="1">
      <alignment/>
    </xf>
    <xf numFmtId="185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" fontId="4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NumberFormat="1" applyFont="1" applyAlignment="1">
      <alignment/>
    </xf>
    <xf numFmtId="185" fontId="10" fillId="0" borderId="0" xfId="15" applyNumberFormat="1" applyFont="1" applyFill="1" applyAlignment="1">
      <alignment/>
    </xf>
    <xf numFmtId="185" fontId="10" fillId="0" borderId="0" xfId="15" applyNumberFormat="1" applyFont="1" applyBorder="1" applyAlignment="1">
      <alignment/>
    </xf>
    <xf numFmtId="0" fontId="10" fillId="0" borderId="0" xfId="15" applyNumberFormat="1" applyFont="1" applyAlignment="1">
      <alignment horizontal="left"/>
    </xf>
    <xf numFmtId="185" fontId="10" fillId="0" borderId="1" xfId="15" applyNumberFormat="1" applyFont="1" applyFill="1" applyBorder="1" applyAlignment="1">
      <alignment/>
    </xf>
    <xf numFmtId="0" fontId="10" fillId="2" borderId="0" xfId="0" applyNumberFormat="1" applyFont="1" applyFill="1" applyAlignment="1">
      <alignment/>
    </xf>
    <xf numFmtId="185" fontId="10" fillId="0" borderId="0" xfId="15" applyNumberFormat="1" applyFont="1" applyFill="1" applyBorder="1" applyAlignment="1">
      <alignment/>
    </xf>
    <xf numFmtId="185" fontId="10" fillId="0" borderId="3" xfId="15" applyNumberFormat="1" applyFont="1" applyFill="1" applyBorder="1" applyAlignment="1">
      <alignment/>
    </xf>
    <xf numFmtId="37" fontId="10" fillId="0" borderId="0" xfId="0" applyNumberFormat="1" applyFont="1" applyAlignment="1">
      <alignment horizontal="left"/>
    </xf>
    <xf numFmtId="185" fontId="10" fillId="0" borderId="2" xfId="15" applyNumberFormat="1" applyFont="1" applyFill="1" applyBorder="1" applyAlignment="1">
      <alignment/>
    </xf>
    <xf numFmtId="185" fontId="10" fillId="0" borderId="0" xfId="0" applyNumberFormat="1" applyFont="1" applyFill="1" applyAlignment="1">
      <alignment/>
    </xf>
    <xf numFmtId="185" fontId="10" fillId="0" borderId="0" xfId="15" applyNumberFormat="1" applyFont="1" applyBorder="1" applyAlignment="1" quotePrefix="1">
      <alignment horizontal="center"/>
    </xf>
    <xf numFmtId="185" fontId="12" fillId="0" borderId="0" xfId="15" applyNumberFormat="1" applyFont="1" applyBorder="1" applyAlignment="1">
      <alignment horizontal="center"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5" fontId="3" fillId="0" borderId="5" xfId="15" applyNumberFormat="1" applyFont="1" applyFill="1" applyBorder="1" applyAlignment="1">
      <alignment/>
    </xf>
    <xf numFmtId="14" fontId="10" fillId="0" borderId="0" xfId="0" applyNumberFormat="1" applyFont="1" applyAlignment="1">
      <alignment horizontal="center"/>
    </xf>
    <xf numFmtId="185" fontId="10" fillId="0" borderId="2" xfId="15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185" fontId="10" fillId="0" borderId="0" xfId="15" applyNumberFormat="1" applyFont="1" applyBorder="1" applyAlignment="1">
      <alignment horizontal="center"/>
    </xf>
    <xf numFmtId="16" fontId="10" fillId="0" borderId="0" xfId="0" applyNumberFormat="1" applyFont="1" applyFill="1" applyAlignment="1" quotePrefix="1">
      <alignment horizontal="center"/>
    </xf>
    <xf numFmtId="0" fontId="4" fillId="0" borderId="0" xfId="0" applyNumberFormat="1" applyFont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85" fontId="10" fillId="0" borderId="3" xfId="15" applyNumberFormat="1" applyFont="1" applyBorder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10" fillId="0" borderId="0" xfId="0" applyNumberFormat="1" applyFont="1" applyFill="1" applyAlignment="1" quotePrefix="1">
      <alignment/>
    </xf>
    <xf numFmtId="0" fontId="10" fillId="0" borderId="0" xfId="0" applyNumberFormat="1" applyFont="1" applyFill="1" applyAlignment="1" quotePrefix="1">
      <alignment horizontal="left"/>
    </xf>
    <xf numFmtId="185" fontId="10" fillId="0" borderId="0" xfId="15" applyNumberFormat="1" applyFont="1" applyFill="1" applyAlignment="1" quotePrefix="1">
      <alignment horizontal="center"/>
    </xf>
    <xf numFmtId="185" fontId="12" fillId="0" borderId="0" xfId="15" applyNumberFormat="1" applyFont="1" applyFill="1" applyAlignment="1">
      <alignment horizontal="center"/>
    </xf>
    <xf numFmtId="185" fontId="10" fillId="0" borderId="2" xfId="0" applyNumberFormat="1" applyFont="1" applyFill="1" applyBorder="1" applyAlignment="1">
      <alignment/>
    </xf>
    <xf numFmtId="185" fontId="10" fillId="0" borderId="0" xfId="15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185" fontId="2" fillId="0" borderId="0" xfId="15" applyNumberFormat="1" applyFont="1" applyFill="1" applyAlignment="1">
      <alignment horizontal="left"/>
    </xf>
    <xf numFmtId="185" fontId="4" fillId="0" borderId="0" xfId="15" applyNumberFormat="1" applyFont="1" applyFill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33">
      <selection activeCell="A33" sqref="A33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3.3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98" t="s">
        <v>29</v>
      </c>
      <c r="B1" s="98"/>
      <c r="C1" s="98"/>
      <c r="D1" s="98"/>
      <c r="E1" s="98"/>
      <c r="F1" s="98"/>
      <c r="G1" s="98"/>
    </row>
    <row r="2" spans="1:7" ht="15" customHeight="1">
      <c r="A2" s="99" t="s">
        <v>60</v>
      </c>
      <c r="B2" s="99"/>
      <c r="C2" s="99"/>
      <c r="D2" s="99"/>
      <c r="E2" s="99"/>
      <c r="F2" s="99"/>
      <c r="G2" s="99"/>
    </row>
    <row r="3" spans="1:7" ht="15">
      <c r="A3" s="99" t="s">
        <v>179</v>
      </c>
      <c r="B3" s="99"/>
      <c r="C3" s="99"/>
      <c r="D3" s="99"/>
      <c r="E3" s="99"/>
      <c r="F3" s="99"/>
      <c r="G3" s="99"/>
    </row>
    <row r="4" spans="4:10" ht="12.75">
      <c r="D4" s="15" t="s">
        <v>78</v>
      </c>
      <c r="E4" s="15" t="s">
        <v>176</v>
      </c>
      <c r="G4" s="15" t="s">
        <v>79</v>
      </c>
      <c r="J4" s="15"/>
    </row>
    <row r="5" spans="4:11" ht="12.75">
      <c r="D5" s="15"/>
      <c r="E5" s="16" t="s">
        <v>180</v>
      </c>
      <c r="F5" s="3"/>
      <c r="G5" s="16" t="s">
        <v>80</v>
      </c>
      <c r="H5" s="1"/>
      <c r="I5" s="1"/>
      <c r="J5" s="34"/>
      <c r="K5" s="1"/>
    </row>
    <row r="6" spans="5:11" ht="12.75">
      <c r="E6" s="8"/>
      <c r="G6" s="11" t="s">
        <v>61</v>
      </c>
      <c r="H6" s="1"/>
      <c r="I6" s="1"/>
      <c r="J6" s="35"/>
      <c r="K6" s="1"/>
    </row>
    <row r="7" spans="5:11" ht="12.75">
      <c r="E7" s="17" t="s">
        <v>8</v>
      </c>
      <c r="F7" s="3"/>
      <c r="G7" s="17" t="s">
        <v>8</v>
      </c>
      <c r="H7" s="1"/>
      <c r="I7" s="1"/>
      <c r="J7" s="36"/>
      <c r="K7" s="1"/>
    </row>
    <row r="8" spans="2:11" ht="12.75">
      <c r="B8" s="21" t="s">
        <v>33</v>
      </c>
      <c r="C8" s="13"/>
      <c r="D8" s="13"/>
      <c r="F8" s="1"/>
      <c r="H8" s="1"/>
      <c r="I8" s="1"/>
      <c r="J8" s="1"/>
      <c r="K8" s="1"/>
    </row>
    <row r="9" spans="2:11" ht="12.75">
      <c r="B9" s="21" t="s">
        <v>34</v>
      </c>
      <c r="C9" s="13"/>
      <c r="D9" s="13"/>
      <c r="F9" s="1"/>
      <c r="H9" s="1"/>
      <c r="I9" s="1"/>
      <c r="J9" s="1"/>
      <c r="K9" s="1"/>
    </row>
    <row r="10" spans="2:11" ht="12.75">
      <c r="B10" s="21"/>
      <c r="C10" s="10" t="s">
        <v>35</v>
      </c>
      <c r="D10" s="10"/>
      <c r="E10" s="2">
        <f>37265827+2289649</f>
        <v>39555476</v>
      </c>
      <c r="F10" s="1"/>
      <c r="G10" s="2">
        <f>38039605+2341414</f>
        <v>40381019</v>
      </c>
      <c r="H10" s="37"/>
      <c r="I10" s="1"/>
      <c r="J10" s="1"/>
      <c r="K10" s="1"/>
    </row>
    <row r="11" spans="2:11" ht="12.75">
      <c r="B11" s="21"/>
      <c r="C11" s="10" t="s">
        <v>62</v>
      </c>
      <c r="D11" s="10"/>
      <c r="E11" s="2">
        <v>43151039</v>
      </c>
      <c r="F11" s="1"/>
      <c r="G11" s="2">
        <v>43151039</v>
      </c>
      <c r="H11" s="37"/>
      <c r="I11" s="1"/>
      <c r="J11" s="1"/>
      <c r="K11" s="1"/>
    </row>
    <row r="12" spans="2:11" ht="12.75">
      <c r="B12" s="21"/>
      <c r="C12" s="10" t="s">
        <v>56</v>
      </c>
      <c r="D12" s="10"/>
      <c r="E12" s="2">
        <v>4386518</v>
      </c>
      <c r="F12" s="1"/>
      <c r="G12" s="2">
        <v>4461684</v>
      </c>
      <c r="H12" s="37"/>
      <c r="I12" s="1"/>
      <c r="J12" s="1"/>
      <c r="K12" s="1"/>
    </row>
    <row r="13" spans="2:11" ht="12.75">
      <c r="B13" s="21"/>
      <c r="C13" s="74" t="s">
        <v>63</v>
      </c>
      <c r="D13" s="74"/>
      <c r="H13" s="37"/>
      <c r="I13" s="1"/>
      <c r="J13" s="1"/>
      <c r="K13" s="1"/>
    </row>
    <row r="14" spans="3:11" ht="12.75" hidden="1">
      <c r="C14" s="75" t="s">
        <v>36</v>
      </c>
      <c r="D14" s="75"/>
      <c r="E14" s="2">
        <v>0</v>
      </c>
      <c r="F14" s="1"/>
      <c r="G14" s="2">
        <v>0</v>
      </c>
      <c r="H14" s="1"/>
      <c r="I14" s="1"/>
      <c r="J14" s="1"/>
      <c r="K14" s="1"/>
    </row>
    <row r="15" spans="3:11" ht="12.75">
      <c r="C15" s="75" t="s">
        <v>64</v>
      </c>
      <c r="D15" s="75"/>
      <c r="F15" s="1"/>
      <c r="H15" s="1"/>
      <c r="I15" s="1"/>
      <c r="J15" s="1"/>
      <c r="K15" s="1"/>
    </row>
    <row r="16" spans="3:11" ht="12.75">
      <c r="C16" s="75" t="s">
        <v>66</v>
      </c>
      <c r="D16" s="75"/>
      <c r="F16" s="1"/>
      <c r="H16" s="1"/>
      <c r="I16" s="1"/>
      <c r="J16" s="1"/>
      <c r="K16" s="1"/>
    </row>
    <row r="17" spans="3:11" ht="12.75">
      <c r="C17" s="75" t="s">
        <v>67</v>
      </c>
      <c r="D17" s="75"/>
      <c r="F17" s="1"/>
      <c r="H17" s="1"/>
      <c r="I17" s="1"/>
      <c r="J17" s="1"/>
      <c r="K17" s="1"/>
    </row>
    <row r="18" spans="3:11" ht="12.75">
      <c r="C18" s="75" t="s">
        <v>65</v>
      </c>
      <c r="D18" s="75"/>
      <c r="F18" s="1"/>
      <c r="H18" s="1"/>
      <c r="I18" s="1"/>
      <c r="J18" s="1"/>
      <c r="K18" s="1"/>
    </row>
    <row r="19" spans="2:11" ht="12.75">
      <c r="B19" s="10"/>
      <c r="C19" s="75" t="s">
        <v>191</v>
      </c>
      <c r="D19" s="75"/>
      <c r="E19" s="2">
        <v>2581245</v>
      </c>
      <c r="F19" s="1"/>
      <c r="H19" s="1"/>
      <c r="I19" s="1"/>
      <c r="J19" s="1"/>
      <c r="K19" s="1"/>
    </row>
    <row r="20" spans="2:11" ht="12.75">
      <c r="B20" s="21"/>
      <c r="C20" s="10"/>
      <c r="D20" s="10"/>
      <c r="E20" s="12">
        <f>SUM(E10:E19)</f>
        <v>89674278</v>
      </c>
      <c r="F20" s="1"/>
      <c r="G20" s="12">
        <f>SUM(G10:G19)</f>
        <v>87993742</v>
      </c>
      <c r="H20" s="1"/>
      <c r="I20" s="1"/>
      <c r="J20" s="1"/>
      <c r="K20" s="1"/>
    </row>
    <row r="21" spans="2:11" ht="12.75">
      <c r="B21" s="21" t="s">
        <v>37</v>
      </c>
      <c r="C21" s="10"/>
      <c r="D21" s="10"/>
      <c r="F21" s="1"/>
      <c r="H21" s="1"/>
      <c r="I21" s="1"/>
      <c r="J21" s="1"/>
      <c r="K21" s="1"/>
    </row>
    <row r="22" spans="2:11" ht="12.75">
      <c r="B22" s="10"/>
      <c r="C22" s="13" t="s">
        <v>57</v>
      </c>
      <c r="D22" s="13"/>
      <c r="E22" s="1">
        <v>47197680</v>
      </c>
      <c r="F22" s="1"/>
      <c r="G22" s="1">
        <v>32866280</v>
      </c>
      <c r="H22" s="1"/>
      <c r="I22" s="1"/>
      <c r="J22" s="1"/>
      <c r="K22" s="1"/>
    </row>
    <row r="23" spans="2:11" ht="12.75">
      <c r="B23" s="10"/>
      <c r="C23" s="13" t="s">
        <v>68</v>
      </c>
      <c r="D23" s="13"/>
      <c r="E23" s="1">
        <f>79545830+2521247</f>
        <v>82067077</v>
      </c>
      <c r="F23" s="1"/>
      <c r="G23" s="1">
        <f>67388105+6684168+25561</f>
        <v>74097834</v>
      </c>
      <c r="H23" s="1"/>
      <c r="I23" s="1"/>
      <c r="J23" s="1"/>
      <c r="K23" s="1"/>
    </row>
    <row r="24" spans="2:11" ht="12.75">
      <c r="B24" s="10"/>
      <c r="C24" s="13" t="s">
        <v>69</v>
      </c>
      <c r="D24" s="13"/>
      <c r="E24" s="1"/>
      <c r="F24" s="1"/>
      <c r="G24" s="1"/>
      <c r="H24" s="1"/>
      <c r="I24" s="1"/>
      <c r="J24" s="1"/>
      <c r="K24" s="1"/>
    </row>
    <row r="25" spans="2:11" ht="12.75">
      <c r="B25" s="10"/>
      <c r="C25" s="13" t="s">
        <v>152</v>
      </c>
      <c r="D25" s="13"/>
      <c r="E25" s="1">
        <v>13301963</v>
      </c>
      <c r="F25" s="1"/>
      <c r="G25" s="1">
        <f>11846256+9832245</f>
        <v>21678501</v>
      </c>
      <c r="H25" s="1"/>
      <c r="I25" s="1"/>
      <c r="J25" s="1"/>
      <c r="K25" s="1"/>
    </row>
    <row r="26" spans="2:11" ht="12.75">
      <c r="B26" s="10"/>
      <c r="C26" s="10"/>
      <c r="D26" s="10"/>
      <c r="E26" s="12">
        <f>SUM(E22:E25)</f>
        <v>142566720</v>
      </c>
      <c r="F26" s="1"/>
      <c r="G26" s="12">
        <f>SUM(G22:G25)</f>
        <v>128642615</v>
      </c>
      <c r="H26" s="1"/>
      <c r="I26" s="1"/>
      <c r="J26" s="1"/>
      <c r="K26" s="1"/>
    </row>
    <row r="27" spans="2:11" ht="12.75">
      <c r="B27" s="10"/>
      <c r="C27" s="10"/>
      <c r="D27" s="10"/>
      <c r="F27" s="1"/>
      <c r="H27" s="1"/>
      <c r="I27" s="1"/>
      <c r="K27" s="1"/>
    </row>
    <row r="28" spans="2:11" ht="13.5" thickBot="1">
      <c r="B28" s="21" t="s">
        <v>45</v>
      </c>
      <c r="E28" s="18">
        <f>+E20+E26</f>
        <v>232240998</v>
      </c>
      <c r="F28" s="1"/>
      <c r="G28" s="18">
        <f>+G20+G26</f>
        <v>216636357</v>
      </c>
      <c r="H28" s="1"/>
      <c r="I28" s="1"/>
      <c r="J28" s="1"/>
      <c r="K28" s="1"/>
    </row>
    <row r="29" spans="2:11" ht="13.5" thickTop="1">
      <c r="B29" s="10"/>
      <c r="C29" s="10"/>
      <c r="D29" s="10"/>
      <c r="F29" s="1"/>
      <c r="H29" s="1"/>
      <c r="I29" s="1"/>
      <c r="K29" s="1"/>
    </row>
    <row r="30" spans="2:11" ht="12.75">
      <c r="B30" s="26" t="s">
        <v>42</v>
      </c>
      <c r="C30" s="10"/>
      <c r="D30" s="10"/>
      <c r="E30" s="1"/>
      <c r="F30" s="1"/>
      <c r="G30" s="1"/>
      <c r="H30" s="1"/>
      <c r="I30" s="1"/>
      <c r="J30" s="1"/>
      <c r="K30" s="1"/>
    </row>
    <row r="31" spans="2:11" ht="12.75">
      <c r="B31" s="26" t="s">
        <v>81</v>
      </c>
      <c r="C31" s="10"/>
      <c r="D31" s="10"/>
      <c r="E31" s="1"/>
      <c r="F31" s="1"/>
      <c r="G31" s="1"/>
      <c r="H31" s="1"/>
      <c r="I31" s="1"/>
      <c r="J31" s="1"/>
      <c r="K31" s="1"/>
    </row>
    <row r="32" spans="2:11" ht="12.75">
      <c r="B32" s="10"/>
      <c r="C32" s="10"/>
      <c r="D32" s="10"/>
      <c r="E32" s="42"/>
      <c r="F32" s="1"/>
      <c r="G32" s="1"/>
      <c r="H32" s="1"/>
      <c r="I32" s="1"/>
      <c r="J32" s="1"/>
      <c r="K32" s="1"/>
    </row>
    <row r="33" spans="2:11" ht="12.75">
      <c r="B33" s="10" t="s">
        <v>38</v>
      </c>
      <c r="C33" s="10"/>
      <c r="D33" s="10"/>
      <c r="E33" s="1">
        <v>147827158</v>
      </c>
      <c r="F33" s="1"/>
      <c r="G33" s="1">
        <v>147827158</v>
      </c>
      <c r="H33" s="1"/>
      <c r="I33" s="1"/>
      <c r="J33" s="1"/>
      <c r="K33" s="1"/>
    </row>
    <row r="34" spans="2:11" ht="12.75">
      <c r="B34" s="10" t="s">
        <v>43</v>
      </c>
      <c r="C34" s="10"/>
      <c r="D34" s="10"/>
      <c r="E34" s="1">
        <v>5400842</v>
      </c>
      <c r="F34" s="1"/>
      <c r="G34" s="1">
        <v>5400842</v>
      </c>
      <c r="H34" s="1"/>
      <c r="I34" s="1"/>
      <c r="J34" s="1"/>
      <c r="K34" s="1"/>
    </row>
    <row r="35" spans="2:11" ht="12.75">
      <c r="B35" s="10" t="s">
        <v>178</v>
      </c>
      <c r="C35" s="10"/>
      <c r="D35" s="10"/>
      <c r="E35" s="6">
        <v>8990558</v>
      </c>
      <c r="F35" s="1"/>
      <c r="G35" s="6">
        <v>-3148611</v>
      </c>
      <c r="H35" s="1"/>
      <c r="I35" s="1"/>
      <c r="J35" s="1"/>
      <c r="K35" s="1"/>
    </row>
    <row r="36" spans="2:11" ht="12.75">
      <c r="B36" s="10"/>
      <c r="C36" s="10"/>
      <c r="D36" s="10"/>
      <c r="E36" s="1">
        <f>SUM(E33:E35)</f>
        <v>162218558</v>
      </c>
      <c r="F36" s="1"/>
      <c r="G36" s="1">
        <f>SUM(G33:G35)</f>
        <v>150079389</v>
      </c>
      <c r="H36" s="1"/>
      <c r="I36" s="1"/>
      <c r="J36" s="1"/>
      <c r="K36" s="1"/>
    </row>
    <row r="37" spans="2:11" ht="12.75">
      <c r="B37" s="21" t="s">
        <v>82</v>
      </c>
      <c r="C37" s="10"/>
      <c r="D37" s="10"/>
      <c r="E37" s="1">
        <v>38425</v>
      </c>
      <c r="F37" s="1"/>
      <c r="G37" s="1">
        <v>25126</v>
      </c>
      <c r="H37" s="1"/>
      <c r="I37" s="1"/>
      <c r="J37" s="1"/>
      <c r="K37" s="1"/>
    </row>
    <row r="38" spans="2:11" ht="12.75">
      <c r="B38" s="21" t="s">
        <v>44</v>
      </c>
      <c r="C38" s="10"/>
      <c r="D38" s="10"/>
      <c r="E38" s="12">
        <f>+E36+E37</f>
        <v>162256983</v>
      </c>
      <c r="F38" s="1"/>
      <c r="G38" s="12">
        <f>+G36+G37</f>
        <v>150104515</v>
      </c>
      <c r="H38" s="1"/>
      <c r="I38" s="1"/>
      <c r="J38" s="1"/>
      <c r="K38" s="1"/>
    </row>
    <row r="39" spans="2:11" ht="12.75">
      <c r="B39" s="10"/>
      <c r="C39" s="10"/>
      <c r="D39" s="10"/>
      <c r="E39" s="1"/>
      <c r="F39" s="1"/>
      <c r="G39" s="1"/>
      <c r="H39" s="1"/>
      <c r="I39" s="1"/>
      <c r="J39" s="1"/>
      <c r="K39" s="1"/>
    </row>
    <row r="40" spans="2:11" ht="12.75">
      <c r="B40" s="21" t="s">
        <v>39</v>
      </c>
      <c r="C40" s="10"/>
      <c r="D40" s="10"/>
      <c r="E40" s="1"/>
      <c r="F40" s="1"/>
      <c r="G40" s="1"/>
      <c r="H40" s="1"/>
      <c r="I40" s="1"/>
      <c r="J40" s="1"/>
      <c r="K40" s="1"/>
    </row>
    <row r="41" spans="2:11" ht="12.75">
      <c r="B41" s="27"/>
      <c r="C41" s="10" t="s">
        <v>70</v>
      </c>
      <c r="D41" s="10"/>
      <c r="E41" s="1"/>
      <c r="F41" s="1"/>
      <c r="G41" s="1"/>
      <c r="H41" s="1"/>
      <c r="I41" s="1"/>
      <c r="J41" s="1"/>
      <c r="K41" s="1"/>
    </row>
    <row r="42" spans="2:11" ht="12.75">
      <c r="B42" s="27"/>
      <c r="C42" s="10" t="s">
        <v>153</v>
      </c>
      <c r="D42" s="10"/>
      <c r="E42" s="1">
        <v>597172</v>
      </c>
      <c r="F42" s="1"/>
      <c r="G42" s="1">
        <v>302717</v>
      </c>
      <c r="H42" s="1"/>
      <c r="I42" s="1"/>
      <c r="J42" s="1"/>
      <c r="K42" s="1"/>
    </row>
    <row r="43" spans="2:11" ht="12.75">
      <c r="B43" s="27"/>
      <c r="C43" s="10" t="s">
        <v>71</v>
      </c>
      <c r="D43" s="10"/>
      <c r="E43" s="1">
        <v>81000</v>
      </c>
      <c r="F43" s="1"/>
      <c r="G43" s="1">
        <v>81000</v>
      </c>
      <c r="H43" s="1"/>
      <c r="I43" s="1"/>
      <c r="J43" s="1"/>
      <c r="K43" s="1"/>
    </row>
    <row r="44" spans="2:11" ht="12.75">
      <c r="B44" s="4"/>
      <c r="C44" s="10" t="s">
        <v>72</v>
      </c>
      <c r="D44" s="10"/>
      <c r="E44" s="1"/>
      <c r="F44" s="1"/>
      <c r="G44" s="1"/>
      <c r="H44" s="1"/>
      <c r="I44" s="1"/>
      <c r="J44" s="1"/>
      <c r="K44" s="1"/>
    </row>
    <row r="45" spans="2:11" ht="12.75">
      <c r="B45" s="10"/>
      <c r="C45" s="10"/>
      <c r="D45" s="10"/>
      <c r="E45" s="12">
        <f>SUM(E41:E44)</f>
        <v>678172</v>
      </c>
      <c r="F45" s="1"/>
      <c r="G45" s="12">
        <f>SUM(G41:G44)</f>
        <v>383717</v>
      </c>
      <c r="H45" s="1"/>
      <c r="I45" s="1"/>
      <c r="J45" s="1"/>
      <c r="K45" s="1"/>
    </row>
    <row r="46" spans="2:11" ht="12.75">
      <c r="B46" s="21" t="s">
        <v>40</v>
      </c>
      <c r="C46" s="10"/>
      <c r="D46" s="10"/>
      <c r="F46" s="1"/>
      <c r="H46" s="1"/>
      <c r="I46" s="1"/>
      <c r="J46" s="1"/>
      <c r="K46" s="1"/>
    </row>
    <row r="47" spans="2:11" ht="12.75">
      <c r="B47" s="10"/>
      <c r="C47" s="10" t="s">
        <v>73</v>
      </c>
      <c r="D47" s="10"/>
      <c r="E47" s="1">
        <v>16998021</v>
      </c>
      <c r="F47" s="1"/>
      <c r="G47" s="1">
        <f>14163756+3255887</f>
        <v>17419643</v>
      </c>
      <c r="H47" s="1"/>
      <c r="I47" s="1"/>
      <c r="J47" s="1"/>
      <c r="K47" s="1"/>
    </row>
    <row r="48" spans="2:11" ht="12.75">
      <c r="B48" s="10"/>
      <c r="C48" s="10" t="s">
        <v>58</v>
      </c>
      <c r="D48" s="10"/>
      <c r="E48" s="1">
        <v>51459233</v>
      </c>
      <c r="F48" s="1"/>
      <c r="G48" s="1">
        <f>48025720-G49</f>
        <v>47416667</v>
      </c>
      <c r="H48" s="1"/>
      <c r="I48" s="1"/>
      <c r="J48" s="1"/>
      <c r="K48" s="1"/>
    </row>
    <row r="49" spans="2:11" ht="12.75">
      <c r="B49" s="10"/>
      <c r="C49" s="10" t="s">
        <v>171</v>
      </c>
      <c r="D49" s="10"/>
      <c r="E49" s="1"/>
      <c r="F49" s="1"/>
      <c r="G49" s="1">
        <v>609053</v>
      </c>
      <c r="H49" s="1"/>
      <c r="I49" s="1"/>
      <c r="J49" s="1"/>
      <c r="K49" s="1"/>
    </row>
    <row r="50" spans="2:11" ht="12.75">
      <c r="B50" s="10"/>
      <c r="C50" s="10" t="s">
        <v>74</v>
      </c>
      <c r="D50" s="10"/>
      <c r="E50" s="1">
        <v>848589</v>
      </c>
      <c r="F50" s="1"/>
      <c r="G50" s="1">
        <v>702762</v>
      </c>
      <c r="H50" s="1"/>
      <c r="I50" s="1"/>
      <c r="J50" s="1"/>
      <c r="K50" s="1"/>
    </row>
    <row r="51" spans="2:11" ht="12.75">
      <c r="B51" s="10"/>
      <c r="C51" s="10" t="s">
        <v>75</v>
      </c>
      <c r="D51" s="10"/>
      <c r="E51" s="1"/>
      <c r="F51" s="1"/>
      <c r="G51" s="1"/>
      <c r="H51" s="1"/>
      <c r="I51" s="1"/>
      <c r="J51" s="1"/>
      <c r="K51" s="1"/>
    </row>
    <row r="52" spans="2:11" ht="12.75">
      <c r="B52" s="10"/>
      <c r="C52" s="10"/>
      <c r="D52" s="10"/>
      <c r="E52" s="12">
        <f>SUM(E47:E51)</f>
        <v>69305843</v>
      </c>
      <c r="F52" s="1"/>
      <c r="G52" s="12">
        <f>SUM(G47:G51)</f>
        <v>66148125</v>
      </c>
      <c r="H52" s="1"/>
      <c r="I52" s="1"/>
      <c r="K52" s="1"/>
    </row>
    <row r="53" spans="2:11" ht="12.75">
      <c r="B53" s="10"/>
      <c r="C53" s="10"/>
      <c r="D53" s="10"/>
      <c r="F53" s="1"/>
      <c r="H53" s="1"/>
      <c r="I53" s="1"/>
      <c r="K53" s="1"/>
    </row>
    <row r="54" spans="2:11" ht="12.75">
      <c r="B54" s="21" t="s">
        <v>50</v>
      </c>
      <c r="E54" s="2">
        <f>+E45+E52</f>
        <v>69984015</v>
      </c>
      <c r="F54" s="1"/>
      <c r="G54" s="2">
        <f>+G45+G52</f>
        <v>66531842</v>
      </c>
      <c r="H54" s="1"/>
      <c r="I54" s="1"/>
      <c r="J54" s="1"/>
      <c r="K54" s="1"/>
    </row>
    <row r="55" spans="2:11" ht="12.75">
      <c r="B55" s="10"/>
      <c r="C55" s="21"/>
      <c r="D55" s="21"/>
      <c r="F55" s="1"/>
      <c r="H55" s="1"/>
      <c r="I55" s="1"/>
      <c r="K55" s="1"/>
    </row>
    <row r="56" spans="2:11" ht="13.5" thickBot="1">
      <c r="B56" s="21" t="s">
        <v>46</v>
      </c>
      <c r="E56" s="7">
        <f>+E38+E54</f>
        <v>232240998</v>
      </c>
      <c r="F56" s="1"/>
      <c r="G56" s="7">
        <f>+G38+G54</f>
        <v>216636357</v>
      </c>
      <c r="H56" s="1"/>
      <c r="I56" s="1"/>
      <c r="K56" s="1"/>
    </row>
    <row r="57" spans="2:11" ht="13.5" thickTop="1">
      <c r="B57" s="10"/>
      <c r="C57" s="10"/>
      <c r="D57" s="10"/>
      <c r="E57" s="2">
        <f>+E28-E56</f>
        <v>0</v>
      </c>
      <c r="F57" s="1"/>
      <c r="G57" s="2">
        <f>+G28-G56</f>
        <v>0</v>
      </c>
      <c r="H57" s="1"/>
      <c r="I57" s="1"/>
      <c r="K57" s="1"/>
    </row>
    <row r="58" spans="2:11" ht="12.75">
      <c r="B58" s="2" t="s">
        <v>76</v>
      </c>
      <c r="C58" s="10"/>
      <c r="D58" s="10"/>
      <c r="F58" s="1"/>
      <c r="H58" s="1"/>
      <c r="I58" s="1"/>
      <c r="K58" s="1"/>
    </row>
    <row r="59" spans="2:11" ht="12.75">
      <c r="B59" s="2" t="s">
        <v>77</v>
      </c>
      <c r="C59" s="10"/>
      <c r="D59" s="10"/>
      <c r="F59" s="1"/>
      <c r="H59" s="1"/>
      <c r="I59" s="1"/>
      <c r="K59" s="1"/>
    </row>
    <row r="60" spans="6:11" ht="12.75">
      <c r="F60" s="1"/>
      <c r="H60" s="1"/>
      <c r="I60" s="1"/>
      <c r="K60" s="1"/>
    </row>
    <row r="61" spans="6:11" ht="12.75">
      <c r="F61" s="1"/>
      <c r="H61" s="1"/>
      <c r="I61" s="1"/>
      <c r="K61" s="1"/>
    </row>
    <row r="62" spans="2:11" ht="12.75">
      <c r="B62" s="21"/>
      <c r="C62" s="10"/>
      <c r="D62" s="10"/>
      <c r="F62" s="1"/>
      <c r="H62" s="1"/>
      <c r="I62" s="1"/>
      <c r="K62" s="1"/>
    </row>
    <row r="63" spans="8:11" ht="12.75">
      <c r="H63" s="1"/>
      <c r="I63" s="1"/>
      <c r="K63" s="1"/>
    </row>
    <row r="64" spans="8:11" ht="12.75">
      <c r="H64" s="1"/>
      <c r="I64" s="1"/>
      <c r="K64" s="1"/>
    </row>
    <row r="65" spans="8:11" ht="12.75">
      <c r="H65" s="1"/>
      <c r="I65" s="1"/>
      <c r="K65" s="1"/>
    </row>
    <row r="66" spans="8:11" ht="12.75">
      <c r="H66" s="1"/>
      <c r="I66" s="1"/>
      <c r="K66" s="1"/>
    </row>
    <row r="67" spans="8:11" ht="12.75">
      <c r="H67" s="1"/>
      <c r="I67" s="1"/>
      <c r="K67" s="1"/>
    </row>
    <row r="68" spans="8:11" ht="12.75">
      <c r="H68" s="1"/>
      <c r="I68" s="1"/>
      <c r="K68" s="1"/>
    </row>
    <row r="69" spans="8:11" ht="12.75">
      <c r="H69" s="1"/>
      <c r="I69" s="1"/>
      <c r="K69" s="1"/>
    </row>
    <row r="70" spans="8:11" ht="12.75">
      <c r="H70" s="1"/>
      <c r="I70" s="1"/>
      <c r="K70" s="1"/>
    </row>
    <row r="71" spans="8:11" ht="12.75">
      <c r="H71" s="1"/>
      <c r="I71" s="1"/>
      <c r="K71" s="1"/>
    </row>
    <row r="72" spans="8:11" ht="12.75">
      <c r="H72" s="1"/>
      <c r="I72" s="1"/>
      <c r="K72" s="1"/>
    </row>
    <row r="73" spans="8:11" ht="12.75">
      <c r="H73" s="1"/>
      <c r="I73" s="1"/>
      <c r="K73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="75" zoomScaleNormal="75" workbookViewId="0" topLeftCell="A1">
      <pane xSplit="2" ySplit="11" topLeftCell="C2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52" sqref="A5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21.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0.16015625" style="9" customWidth="1"/>
    <col min="9" max="9" width="1.5" style="9" customWidth="1"/>
    <col min="10" max="10" width="24.33203125" style="9" bestFit="1" customWidth="1"/>
    <col min="11" max="11" width="0.82421875" style="9" customWidth="1"/>
    <col min="12" max="12" width="15.1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9" t="s">
        <v>29</v>
      </c>
    </row>
    <row r="2" ht="15">
      <c r="A2" s="20" t="s">
        <v>173</v>
      </c>
    </row>
    <row r="3" ht="15">
      <c r="A3" s="20" t="s">
        <v>181</v>
      </c>
    </row>
    <row r="4" spans="1:10" ht="15">
      <c r="A4" s="20"/>
      <c r="J4" s="4"/>
    </row>
    <row r="5" spans="4:10" s="10" customFormat="1" ht="12.75">
      <c r="D5" s="100" t="s">
        <v>83</v>
      </c>
      <c r="E5" s="101"/>
      <c r="F5" s="102"/>
      <c r="H5" s="100" t="s">
        <v>84</v>
      </c>
      <c r="I5" s="101"/>
      <c r="J5" s="102"/>
    </row>
    <row r="6" spans="4:10" s="10" customFormat="1" ht="12.75">
      <c r="D6" s="30" t="s">
        <v>9</v>
      </c>
      <c r="F6" s="28" t="s">
        <v>86</v>
      </c>
      <c r="H6" s="30" t="s">
        <v>9</v>
      </c>
      <c r="J6" s="28" t="s">
        <v>86</v>
      </c>
    </row>
    <row r="7" spans="4:10" s="10" customFormat="1" ht="12.75">
      <c r="D7" s="30" t="s">
        <v>85</v>
      </c>
      <c r="F7" s="28" t="s">
        <v>85</v>
      </c>
      <c r="H7" s="30" t="s">
        <v>88</v>
      </c>
      <c r="J7" s="28" t="s">
        <v>85</v>
      </c>
    </row>
    <row r="8" spans="4:10" s="10" customFormat="1" ht="12.75">
      <c r="D8" s="30" t="s">
        <v>10</v>
      </c>
      <c r="F8" s="28" t="s">
        <v>87</v>
      </c>
      <c r="H8" s="30"/>
      <c r="J8" s="28" t="s">
        <v>87</v>
      </c>
    </row>
    <row r="9" spans="4:10" s="10" customFormat="1" ht="12.75">
      <c r="D9" s="30"/>
      <c r="F9" s="28" t="s">
        <v>10</v>
      </c>
      <c r="H9" s="30"/>
      <c r="J9" s="28" t="s">
        <v>89</v>
      </c>
    </row>
    <row r="10" spans="4:10" s="10" customFormat="1" ht="12.75">
      <c r="D10" s="30"/>
      <c r="F10" s="28" t="s">
        <v>90</v>
      </c>
      <c r="H10" s="30"/>
      <c r="J10" s="28" t="s">
        <v>90</v>
      </c>
    </row>
    <row r="11" spans="4:10" s="10" customFormat="1" ht="12.75">
      <c r="D11" s="31" t="s">
        <v>192</v>
      </c>
      <c r="F11" s="29" t="s">
        <v>193</v>
      </c>
      <c r="H11" s="31" t="s">
        <v>192</v>
      </c>
      <c r="J11" s="29" t="s">
        <v>193</v>
      </c>
    </row>
    <row r="12" spans="6:10" s="10" customFormat="1" ht="12.75">
      <c r="F12" s="4"/>
      <c r="J12" s="4"/>
    </row>
    <row r="13" spans="3:11" s="10" customFormat="1" ht="12.75">
      <c r="C13" s="32" t="s">
        <v>47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86" t="s">
        <v>157</v>
      </c>
      <c r="E14" s="13"/>
      <c r="K14" s="2"/>
    </row>
    <row r="15" spans="2:11" s="10" customFormat="1" ht="15">
      <c r="B15" s="85" t="s">
        <v>6</v>
      </c>
      <c r="C15" s="5"/>
      <c r="D15" s="2">
        <v>91508955</v>
      </c>
      <c r="E15" s="1"/>
      <c r="F15" s="2">
        <v>77079637</v>
      </c>
      <c r="G15" s="2"/>
      <c r="H15" s="2">
        <v>275564736</v>
      </c>
      <c r="I15" s="2"/>
      <c r="J15" s="2">
        <v>222052973</v>
      </c>
      <c r="K15" s="2"/>
    </row>
    <row r="16" spans="2:11" s="10" customFormat="1" ht="12.75">
      <c r="B16" s="74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74" t="s">
        <v>3</v>
      </c>
      <c r="C17" s="5"/>
      <c r="D17" s="2">
        <v>-86924482</v>
      </c>
      <c r="E17" s="1"/>
      <c r="F17" s="2">
        <v>-70467832</v>
      </c>
      <c r="G17" s="2"/>
      <c r="H17" s="2">
        <v>-255962796</v>
      </c>
      <c r="I17" s="2"/>
      <c r="J17" s="2">
        <v>-200759220</v>
      </c>
      <c r="K17" s="2"/>
    </row>
    <row r="18" spans="2:11" s="10" customFormat="1" ht="12.75">
      <c r="B18" s="74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74" t="s">
        <v>4</v>
      </c>
      <c r="C19" s="5"/>
      <c r="D19" s="2">
        <v>4584473</v>
      </c>
      <c r="E19" s="1"/>
      <c r="F19" s="2">
        <v>6611805</v>
      </c>
      <c r="G19" s="2"/>
      <c r="H19" s="2">
        <v>19601940</v>
      </c>
      <c r="I19" s="2"/>
      <c r="J19" s="2">
        <v>21293753</v>
      </c>
      <c r="K19" s="2"/>
    </row>
    <row r="20" spans="2:11" s="10" customFormat="1" ht="12.75">
      <c r="B20" s="74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74" t="s">
        <v>30</v>
      </c>
      <c r="C21" s="5"/>
      <c r="D21" s="2">
        <v>19367</v>
      </c>
      <c r="E21" s="1"/>
      <c r="F21" s="2">
        <v>5160</v>
      </c>
      <c r="G21" s="2"/>
      <c r="H21" s="2">
        <v>95922</v>
      </c>
      <c r="I21" s="2"/>
      <c r="J21" s="2">
        <v>154028</v>
      </c>
      <c r="K21" s="2"/>
    </row>
    <row r="22" spans="2:11" s="10" customFormat="1" ht="12.75">
      <c r="B22" s="74" t="s">
        <v>32</v>
      </c>
      <c r="C22" s="33"/>
      <c r="D22" s="2">
        <v>2886740</v>
      </c>
      <c r="E22" s="1"/>
      <c r="F22" s="2">
        <v>822708</v>
      </c>
      <c r="G22" s="2"/>
      <c r="H22" s="2">
        <v>3847625</v>
      </c>
      <c r="I22" s="2"/>
      <c r="J22" s="2">
        <v>1577112</v>
      </c>
      <c r="K22" s="2"/>
    </row>
    <row r="23" spans="2:11" s="10" customFormat="1" ht="12.75">
      <c r="B23" s="74" t="s">
        <v>7</v>
      </c>
      <c r="C23" s="5"/>
      <c r="D23" s="2">
        <v>-1907976</v>
      </c>
      <c r="E23" s="1"/>
      <c r="F23" s="2">
        <v>-1760544</v>
      </c>
      <c r="G23" s="2"/>
      <c r="H23" s="2">
        <v>-6082996</v>
      </c>
      <c r="I23" s="2"/>
      <c r="J23" s="2">
        <v>-5584126</v>
      </c>
      <c r="K23" s="2"/>
    </row>
    <row r="24" spans="2:11" s="10" customFormat="1" ht="12.75">
      <c r="B24" s="74" t="s">
        <v>1</v>
      </c>
      <c r="C24" s="5"/>
      <c r="D24" s="2">
        <v>-1558198</v>
      </c>
      <c r="E24" s="1"/>
      <c r="F24" s="2">
        <v>-1437522</v>
      </c>
      <c r="G24" s="2"/>
      <c r="H24" s="2">
        <v>-4598425</v>
      </c>
      <c r="I24" s="2"/>
      <c r="J24" s="2">
        <v>-4085414</v>
      </c>
      <c r="K24" s="2"/>
    </row>
    <row r="25" spans="2:11" s="10" customFormat="1" ht="12.75">
      <c r="B25" s="74" t="s">
        <v>91</v>
      </c>
      <c r="C25" s="33"/>
      <c r="D25" s="2">
        <v>-181883</v>
      </c>
      <c r="E25" s="1"/>
      <c r="F25" s="2">
        <v>-1519376</v>
      </c>
      <c r="G25" s="2"/>
      <c r="H25" s="2">
        <v>-271447</v>
      </c>
      <c r="I25" s="2"/>
      <c r="J25" s="2">
        <v>-4660012</v>
      </c>
      <c r="K25" s="2"/>
    </row>
    <row r="26" spans="2:11" s="10" customFormat="1" ht="12.75">
      <c r="B26" s="74"/>
      <c r="C26" s="33"/>
      <c r="D26" s="2">
        <v>0</v>
      </c>
      <c r="E26" s="1"/>
      <c r="F26" s="2"/>
      <c r="G26" s="2"/>
      <c r="H26" s="2"/>
      <c r="I26" s="2"/>
      <c r="J26" s="2"/>
      <c r="K26" s="2"/>
    </row>
    <row r="27" spans="2:11" s="10" customFormat="1" ht="12.75">
      <c r="B27" s="74"/>
      <c r="C27" s="33"/>
      <c r="D27" s="12">
        <v>-741950</v>
      </c>
      <c r="E27" s="1"/>
      <c r="F27" s="12">
        <v>-3889574</v>
      </c>
      <c r="G27" s="2"/>
      <c r="H27" s="12">
        <v>-7009321</v>
      </c>
      <c r="I27" s="2"/>
      <c r="J27" s="12">
        <v>-12598412</v>
      </c>
      <c r="K27" s="2"/>
    </row>
    <row r="28" spans="2:11" s="10" customFormat="1" ht="12.75">
      <c r="B28" s="74"/>
      <c r="C28" s="5"/>
      <c r="D28" s="2"/>
      <c r="E28" s="1"/>
      <c r="F28" s="2"/>
      <c r="G28" s="2"/>
      <c r="H28" s="2"/>
      <c r="I28" s="2"/>
      <c r="J28" s="2"/>
      <c r="K28" s="2"/>
    </row>
    <row r="29" spans="2:11" s="10" customFormat="1" ht="12.75">
      <c r="B29" s="74" t="s">
        <v>0</v>
      </c>
      <c r="C29" s="5"/>
      <c r="D29" s="2">
        <v>-567810</v>
      </c>
      <c r="E29" s="1"/>
      <c r="F29" s="2">
        <v>-244088</v>
      </c>
      <c r="G29" s="2"/>
      <c r="H29" s="2">
        <v>-1654082</v>
      </c>
      <c r="I29" s="2"/>
      <c r="J29" s="2">
        <v>-1268345</v>
      </c>
      <c r="K29" s="2"/>
    </row>
    <row r="30" spans="2:11" s="10" customFormat="1" ht="12.75">
      <c r="B30" s="74" t="s">
        <v>158</v>
      </c>
      <c r="C30" s="5"/>
      <c r="D30" s="1"/>
      <c r="E30" s="1"/>
      <c r="F30" s="1"/>
      <c r="G30" s="1"/>
      <c r="H30" s="1"/>
      <c r="I30" s="1"/>
      <c r="J30" s="1"/>
      <c r="K30" s="2"/>
    </row>
    <row r="31" spans="2:11" s="10" customFormat="1" ht="12.75">
      <c r="B31" s="74" t="s">
        <v>159</v>
      </c>
      <c r="C31" s="5"/>
      <c r="D31" s="1">
        <v>0</v>
      </c>
      <c r="E31" s="1"/>
      <c r="F31" s="1">
        <v>0</v>
      </c>
      <c r="G31" s="1"/>
      <c r="H31" s="1">
        <v>0</v>
      </c>
      <c r="I31" s="1"/>
      <c r="J31" s="1">
        <v>0</v>
      </c>
      <c r="K31" s="2"/>
    </row>
    <row r="32" spans="2:11" s="10" customFormat="1" ht="12.75">
      <c r="B32" s="74" t="s">
        <v>92</v>
      </c>
      <c r="C32" s="5"/>
      <c r="D32" s="2">
        <v>0</v>
      </c>
      <c r="E32" s="1"/>
      <c r="F32" s="2">
        <v>0</v>
      </c>
      <c r="G32" s="2"/>
      <c r="H32" s="2">
        <v>0</v>
      </c>
      <c r="I32" s="2"/>
      <c r="J32" s="2">
        <v>0</v>
      </c>
      <c r="K32" s="2"/>
    </row>
    <row r="33" spans="2:11" s="10" customFormat="1" ht="12.75">
      <c r="B33" s="74"/>
      <c r="C33" s="5"/>
      <c r="D33" s="6"/>
      <c r="E33" s="1"/>
      <c r="F33" s="6"/>
      <c r="G33" s="2"/>
      <c r="H33" s="6"/>
      <c r="I33" s="2"/>
      <c r="J33" s="6"/>
      <c r="K33" s="2"/>
    </row>
    <row r="34" spans="2:11" s="10" customFormat="1" ht="12.75">
      <c r="B34" s="74" t="s">
        <v>5</v>
      </c>
      <c r="C34" s="5"/>
      <c r="D34" s="2">
        <v>3274713</v>
      </c>
      <c r="E34" s="1"/>
      <c r="F34" s="2">
        <v>2478143</v>
      </c>
      <c r="G34" s="2" t="e">
        <v>#REF!</v>
      </c>
      <c r="H34" s="2">
        <v>10938537</v>
      </c>
      <c r="I34" s="2" t="e">
        <v>#REF!</v>
      </c>
      <c r="J34" s="2">
        <v>7426996</v>
      </c>
      <c r="K34" s="2"/>
    </row>
    <row r="35" spans="2:11" s="10" customFormat="1" ht="12.75">
      <c r="B35" s="74"/>
      <c r="C35" s="5"/>
      <c r="D35" s="2"/>
      <c r="E35" s="1"/>
      <c r="F35" s="2"/>
      <c r="G35" s="2"/>
      <c r="H35" s="2"/>
      <c r="I35" s="2"/>
      <c r="J35" s="2"/>
      <c r="K35" s="2"/>
    </row>
    <row r="36" spans="2:11" s="10" customFormat="1" ht="12.75">
      <c r="B36" s="74" t="s">
        <v>31</v>
      </c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74" t="s">
        <v>48</v>
      </c>
      <c r="C37" s="5"/>
      <c r="D37" s="2">
        <v>-140537</v>
      </c>
      <c r="E37" s="1"/>
      <c r="F37" s="2">
        <v>-133963</v>
      </c>
      <c r="G37" s="2"/>
      <c r="H37" s="2">
        <v>-1282987</v>
      </c>
      <c r="I37" s="2"/>
      <c r="J37" s="2">
        <v>-1260887</v>
      </c>
      <c r="K37" s="2"/>
    </row>
    <row r="38" spans="2:11" s="10" customFormat="1" ht="12.75">
      <c r="B38" s="74" t="s">
        <v>194</v>
      </c>
      <c r="C38" s="5"/>
      <c r="D38" s="2"/>
      <c r="E38" s="1"/>
      <c r="F38" s="2"/>
      <c r="G38" s="2"/>
      <c r="H38" s="2"/>
      <c r="I38" s="2"/>
      <c r="J38" s="2"/>
      <c r="K38" s="2"/>
    </row>
    <row r="39" spans="2:11" s="10" customFormat="1" ht="12.75">
      <c r="B39" s="74" t="s">
        <v>195</v>
      </c>
      <c r="C39" s="5"/>
      <c r="D39" s="2">
        <v>2581245</v>
      </c>
      <c r="E39" s="1"/>
      <c r="F39" s="2">
        <v>0</v>
      </c>
      <c r="G39" s="2"/>
      <c r="H39" s="2">
        <v>2581245</v>
      </c>
      <c r="I39" s="2"/>
      <c r="J39" s="2">
        <v>0</v>
      </c>
      <c r="K39" s="2"/>
    </row>
    <row r="40" spans="2:11" s="10" customFormat="1" ht="12.75">
      <c r="B40" s="74" t="s">
        <v>49</v>
      </c>
      <c r="C40" s="5"/>
      <c r="D40" s="2">
        <v>-77375</v>
      </c>
      <c r="E40" s="1"/>
      <c r="F40" s="2">
        <v>-263842</v>
      </c>
      <c r="G40" s="2"/>
      <c r="H40" s="2">
        <v>-84327</v>
      </c>
      <c r="I40" s="2"/>
      <c r="J40" s="2">
        <v>-263842</v>
      </c>
      <c r="K40" s="2"/>
    </row>
    <row r="41" spans="2:11" s="10" customFormat="1" ht="12.75">
      <c r="B41" s="74"/>
      <c r="C41" s="5"/>
      <c r="D41" s="12">
        <v>2363333</v>
      </c>
      <c r="E41" s="12">
        <v>0</v>
      </c>
      <c r="F41" s="12">
        <v>-397805</v>
      </c>
      <c r="G41" s="2" t="s">
        <v>51</v>
      </c>
      <c r="H41" s="12">
        <v>1213931</v>
      </c>
      <c r="I41" s="12">
        <v>0</v>
      </c>
      <c r="J41" s="12">
        <v>-1524729</v>
      </c>
      <c r="K41" s="2"/>
    </row>
    <row r="42" spans="2:11" s="10" customFormat="1" ht="12.75">
      <c r="B42" s="74"/>
      <c r="C42" s="5"/>
      <c r="D42" s="1"/>
      <c r="E42" s="1"/>
      <c r="F42" s="1"/>
      <c r="G42" s="2"/>
      <c r="H42" s="1"/>
      <c r="I42" s="1"/>
      <c r="J42" s="1"/>
      <c r="K42" s="2"/>
    </row>
    <row r="43" spans="2:11" s="10" customFormat="1" ht="12.75">
      <c r="B43" s="74"/>
      <c r="C43" s="5"/>
      <c r="D43" s="2"/>
      <c r="E43" s="1"/>
      <c r="F43" s="2"/>
      <c r="G43" s="2"/>
      <c r="H43" s="2"/>
      <c r="I43" s="1"/>
      <c r="J43" s="2"/>
      <c r="K43" s="2"/>
    </row>
    <row r="44" spans="1:11" s="10" customFormat="1" ht="15.75" thickBot="1">
      <c r="A44" s="23"/>
      <c r="B44" s="87" t="s">
        <v>11</v>
      </c>
      <c r="C44" s="24"/>
      <c r="D44" s="39">
        <v>5638046</v>
      </c>
      <c r="E44" s="1"/>
      <c r="F44" s="39">
        <v>2080338</v>
      </c>
      <c r="G44" s="2"/>
      <c r="H44" s="39">
        <v>12152468</v>
      </c>
      <c r="I44" s="2"/>
      <c r="J44" s="39">
        <v>5902267</v>
      </c>
      <c r="K44" s="2"/>
    </row>
    <row r="45" spans="2:11" s="10" customFormat="1" ht="13.5" thickTop="1">
      <c r="B45" s="74"/>
      <c r="C45" s="5"/>
      <c r="D45" s="2"/>
      <c r="E45" s="1"/>
      <c r="F45" s="2"/>
      <c r="G45" s="2"/>
      <c r="H45" s="2"/>
      <c r="I45" s="2"/>
      <c r="J45" s="2"/>
      <c r="K45" s="2"/>
    </row>
    <row r="46" spans="2:11" s="10" customFormat="1" ht="15">
      <c r="B46" s="85" t="s">
        <v>155</v>
      </c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2.75" hidden="1">
      <c r="B47" s="74" t="s">
        <v>93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 hidden="1">
      <c r="B48" s="74" t="s">
        <v>94</v>
      </c>
      <c r="C48" s="5"/>
      <c r="D48" s="2">
        <v>0</v>
      </c>
      <c r="E48" s="1"/>
      <c r="F48" s="2"/>
      <c r="G48" s="2"/>
      <c r="H48" s="2"/>
      <c r="I48" s="2"/>
      <c r="J48" s="2"/>
      <c r="K48" s="2"/>
    </row>
    <row r="49" spans="2:11" s="10" customFormat="1" ht="12.75" hidden="1">
      <c r="B49" s="74"/>
      <c r="C49" s="5"/>
      <c r="D49" s="2"/>
      <c r="E49" s="1"/>
      <c r="F49" s="2"/>
      <c r="G49" s="2"/>
      <c r="H49" s="2"/>
      <c r="I49" s="2"/>
      <c r="J49" s="2"/>
      <c r="K49" s="2"/>
    </row>
    <row r="50" spans="2:11" s="10" customFormat="1" ht="12.75">
      <c r="B50" s="74" t="s">
        <v>95</v>
      </c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74" t="s">
        <v>96</v>
      </c>
      <c r="C51" s="5"/>
      <c r="D51" s="2">
        <v>0</v>
      </c>
      <c r="E51" s="1"/>
      <c r="F51" s="2">
        <v>0</v>
      </c>
      <c r="G51" s="2"/>
      <c r="H51" s="2">
        <v>0</v>
      </c>
      <c r="I51" s="2"/>
      <c r="J51" s="2">
        <v>0</v>
      </c>
      <c r="K51" s="2"/>
    </row>
    <row r="52" spans="2:11" s="10" customFormat="1" ht="12.75">
      <c r="B52" s="74"/>
      <c r="C52" s="5"/>
      <c r="D52" s="2"/>
      <c r="E52" s="1"/>
      <c r="F52" s="2"/>
      <c r="G52" s="2"/>
      <c r="H52" s="2"/>
      <c r="I52" s="2"/>
      <c r="J52" s="2"/>
      <c r="K52" s="2"/>
    </row>
    <row r="53" spans="2:11" s="10" customFormat="1" ht="12.75" hidden="1">
      <c r="B53" s="10" t="s">
        <v>98</v>
      </c>
      <c r="C53" s="5"/>
      <c r="D53" s="2">
        <v>0</v>
      </c>
      <c r="E53" s="1"/>
      <c r="F53" s="2">
        <v>0</v>
      </c>
      <c r="G53" s="2"/>
      <c r="H53" s="2">
        <v>0</v>
      </c>
      <c r="I53" s="2"/>
      <c r="J53" s="2">
        <v>0</v>
      </c>
      <c r="K53" s="2"/>
    </row>
    <row r="54" spans="3:11" s="10" customFormat="1" ht="12.75" hidden="1">
      <c r="C54" s="5"/>
      <c r="D54" s="2"/>
      <c r="E54" s="1"/>
      <c r="F54" s="2"/>
      <c r="G54" s="2"/>
      <c r="H54" s="2"/>
      <c r="I54" s="2"/>
      <c r="J54" s="2"/>
      <c r="K54" s="2"/>
    </row>
    <row r="55" spans="2:11" s="10" customFormat="1" ht="12.75" hidden="1">
      <c r="B55" s="75" t="s">
        <v>97</v>
      </c>
      <c r="C55" s="5"/>
      <c r="D55" s="2">
        <v>0</v>
      </c>
      <c r="E55" s="1"/>
      <c r="F55" s="2">
        <v>0</v>
      </c>
      <c r="G55" s="2"/>
      <c r="H55" s="2">
        <v>0</v>
      </c>
      <c r="I55" s="2"/>
      <c r="J55" s="2">
        <v>0</v>
      </c>
      <c r="K55" s="2"/>
    </row>
    <row r="56" spans="2:11" s="10" customFormat="1" ht="12.75" hidden="1">
      <c r="B56" s="75"/>
      <c r="C56" s="5"/>
      <c r="D56" s="2"/>
      <c r="E56" s="1"/>
      <c r="F56" s="2"/>
      <c r="G56" s="2"/>
      <c r="H56" s="2"/>
      <c r="I56" s="2"/>
      <c r="J56" s="2"/>
      <c r="K56" s="2"/>
    </row>
    <row r="57" spans="2:11" s="10" customFormat="1" ht="12.75" hidden="1">
      <c r="B57" s="74" t="s">
        <v>99</v>
      </c>
      <c r="C57" s="5"/>
      <c r="D57" s="2">
        <v>0</v>
      </c>
      <c r="E57" s="1"/>
      <c r="F57" s="2">
        <v>0</v>
      </c>
      <c r="G57" s="2"/>
      <c r="H57" s="2">
        <v>0</v>
      </c>
      <c r="I57" s="2"/>
      <c r="J57" s="2">
        <v>0</v>
      </c>
      <c r="K57" s="2"/>
    </row>
    <row r="58" spans="2:11" s="10" customFormat="1" ht="12.75" hidden="1">
      <c r="B58" s="74"/>
      <c r="C58" s="5"/>
      <c r="D58" s="2"/>
      <c r="E58" s="1"/>
      <c r="F58" s="2"/>
      <c r="G58" s="2"/>
      <c r="H58" s="2"/>
      <c r="I58" s="2"/>
      <c r="J58" s="2"/>
      <c r="K58" s="2"/>
    </row>
    <row r="59" spans="2:11" s="10" customFormat="1" ht="12.75" hidden="1">
      <c r="B59" s="74" t="s">
        <v>100</v>
      </c>
      <c r="C59" s="5"/>
      <c r="D59" s="2">
        <v>0</v>
      </c>
      <c r="E59" s="1"/>
      <c r="F59" s="2">
        <v>0</v>
      </c>
      <c r="G59" s="2"/>
      <c r="H59" s="2">
        <v>0</v>
      </c>
      <c r="I59" s="2"/>
      <c r="J59" s="2">
        <v>0</v>
      </c>
      <c r="K59" s="2"/>
    </row>
    <row r="60" spans="2:11" s="10" customFormat="1" ht="12.75" hidden="1">
      <c r="B60" s="74"/>
      <c r="C60" s="5"/>
      <c r="D60" s="2"/>
      <c r="E60" s="1"/>
      <c r="F60" s="2"/>
      <c r="G60" s="2"/>
      <c r="H60" s="2"/>
      <c r="I60" s="2"/>
      <c r="J60" s="2"/>
      <c r="K60" s="2"/>
    </row>
    <row r="61" spans="2:11" s="10" customFormat="1" ht="12.75">
      <c r="B61" s="74" t="s">
        <v>154</v>
      </c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>
      <c r="B62" s="74" t="s">
        <v>101</v>
      </c>
      <c r="C62" s="5"/>
      <c r="D62" s="2">
        <v>0</v>
      </c>
      <c r="E62" s="1"/>
      <c r="F62" s="2">
        <v>0</v>
      </c>
      <c r="G62" s="2"/>
      <c r="H62" s="2">
        <v>0</v>
      </c>
      <c r="I62" s="2"/>
      <c r="J62" s="2">
        <v>0</v>
      </c>
      <c r="K62" s="2"/>
    </row>
    <row r="63" spans="3:11" s="10" customFormat="1" ht="12.75">
      <c r="C63" s="5"/>
      <c r="D63" s="2"/>
      <c r="E63" s="1"/>
      <c r="F63" s="2"/>
      <c r="G63" s="2"/>
      <c r="H63" s="2"/>
      <c r="I63" s="2"/>
      <c r="J63" s="2"/>
      <c r="K63" s="2"/>
    </row>
    <row r="64" spans="2:11" s="10" customFormat="1" ht="15.75" thickBot="1">
      <c r="B64" s="85" t="s">
        <v>175</v>
      </c>
      <c r="C64" s="5"/>
      <c r="D64" s="7">
        <v>0</v>
      </c>
      <c r="E64" s="1"/>
      <c r="F64" s="7">
        <v>0</v>
      </c>
      <c r="G64" s="2"/>
      <c r="H64" s="7">
        <v>0</v>
      </c>
      <c r="I64" s="2"/>
      <c r="J64" s="7">
        <v>0</v>
      </c>
      <c r="K64" s="2"/>
    </row>
    <row r="65" spans="2:11" s="10" customFormat="1" ht="13.5" thickTop="1">
      <c r="B65" s="74"/>
      <c r="C65" s="5"/>
      <c r="D65" s="2"/>
      <c r="E65" s="1"/>
      <c r="F65" s="2"/>
      <c r="G65" s="2"/>
      <c r="H65" s="2"/>
      <c r="I65" s="2"/>
      <c r="J65" s="2"/>
      <c r="K65" s="2"/>
    </row>
    <row r="66" spans="2:11" s="10" customFormat="1" ht="15.75" thickBot="1">
      <c r="B66" s="85" t="s">
        <v>156</v>
      </c>
      <c r="C66" s="5"/>
      <c r="D66" s="78">
        <v>5638046</v>
      </c>
      <c r="E66" s="1"/>
      <c r="F66" s="78">
        <v>2080338</v>
      </c>
      <c r="G66" s="2"/>
      <c r="H66" s="78">
        <v>12152468</v>
      </c>
      <c r="I66" s="2"/>
      <c r="J66" s="78">
        <v>5902267</v>
      </c>
      <c r="K66" s="2"/>
    </row>
    <row r="67" spans="2:11" s="10" customFormat="1" ht="12.75">
      <c r="B67" s="74"/>
      <c r="C67" s="5"/>
      <c r="D67" s="2"/>
      <c r="E67" s="1"/>
      <c r="F67" s="2"/>
      <c r="G67" s="2"/>
      <c r="H67" s="2"/>
      <c r="I67" s="2"/>
      <c r="J67" s="2"/>
      <c r="K67" s="2"/>
    </row>
    <row r="68" spans="2:11" s="10" customFormat="1" ht="12.75">
      <c r="B68" s="74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74" t="s">
        <v>102</v>
      </c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74" t="s">
        <v>103</v>
      </c>
      <c r="D70" s="2">
        <v>5625795</v>
      </c>
      <c r="E70" s="1"/>
      <c r="F70" s="2">
        <v>2074848</v>
      </c>
      <c r="G70" s="2"/>
      <c r="H70" s="2">
        <v>12139169</v>
      </c>
      <c r="I70" s="2"/>
      <c r="J70" s="2">
        <v>5903489</v>
      </c>
      <c r="K70" s="2"/>
    </row>
    <row r="71" spans="2:11" s="10" customFormat="1" ht="12.75">
      <c r="B71" s="74" t="s">
        <v>104</v>
      </c>
      <c r="C71" s="5"/>
      <c r="D71" s="2">
        <v>12251</v>
      </c>
      <c r="E71" s="1"/>
      <c r="F71" s="2">
        <v>5490</v>
      </c>
      <c r="G71" s="2"/>
      <c r="H71" s="2">
        <v>13299</v>
      </c>
      <c r="I71" s="2"/>
      <c r="J71" s="2">
        <v>-1222</v>
      </c>
      <c r="K71" s="2"/>
    </row>
    <row r="72" spans="2:11" s="10" customFormat="1" ht="12.75">
      <c r="B72" s="74"/>
      <c r="C72" s="5"/>
      <c r="D72" s="14"/>
      <c r="E72" s="13"/>
      <c r="F72" s="2"/>
      <c r="G72" s="13"/>
      <c r="J72" s="2">
        <v>0</v>
      </c>
      <c r="K72" s="1"/>
    </row>
    <row r="73" spans="2:11" s="10" customFormat="1" ht="13.5" thickBot="1">
      <c r="B73" s="74"/>
      <c r="C73" s="5"/>
      <c r="D73" s="25">
        <v>5638046</v>
      </c>
      <c r="E73" s="22"/>
      <c r="F73" s="25">
        <v>2080338</v>
      </c>
      <c r="G73" s="22"/>
      <c r="H73" s="25">
        <v>12152468</v>
      </c>
      <c r="I73" s="25" t="e">
        <v>#REF!</v>
      </c>
      <c r="J73" s="25">
        <v>5902267</v>
      </c>
      <c r="K73" s="1"/>
    </row>
    <row r="74" spans="2:11" s="10" customFormat="1" ht="13.5" thickTop="1">
      <c r="B74" s="74"/>
      <c r="C74" s="5"/>
      <c r="D74" s="22"/>
      <c r="E74" s="22"/>
      <c r="F74" s="22"/>
      <c r="G74" s="22"/>
      <c r="H74" s="22"/>
      <c r="I74" s="22"/>
      <c r="J74" s="22"/>
      <c r="K74" s="1"/>
    </row>
    <row r="75" spans="2:12" s="10" customFormat="1" ht="12.75">
      <c r="B75" s="74" t="s">
        <v>105</v>
      </c>
      <c r="D75" s="2"/>
      <c r="E75" s="1"/>
      <c r="F75" s="2"/>
      <c r="G75" s="2"/>
      <c r="H75" s="2"/>
      <c r="I75" s="2"/>
      <c r="J75" s="2"/>
      <c r="K75" s="2"/>
      <c r="L75" s="2"/>
    </row>
    <row r="76" spans="2:12" s="10" customFormat="1" ht="12.75">
      <c r="B76" s="74" t="s">
        <v>103</v>
      </c>
      <c r="D76" s="2">
        <v>5625795</v>
      </c>
      <c r="E76" s="1"/>
      <c r="F76" s="2">
        <v>2074848</v>
      </c>
      <c r="G76" s="2"/>
      <c r="H76" s="2">
        <v>12139169</v>
      </c>
      <c r="I76" s="2"/>
      <c r="J76" s="2">
        <v>5903489</v>
      </c>
      <c r="K76" s="2"/>
      <c r="L76" s="2"/>
    </row>
    <row r="77" spans="2:12" s="10" customFormat="1" ht="12.75">
      <c r="B77" s="74" t="s">
        <v>104</v>
      </c>
      <c r="C77" s="5"/>
      <c r="D77" s="2">
        <v>12251</v>
      </c>
      <c r="E77" s="1"/>
      <c r="F77" s="2">
        <v>5490</v>
      </c>
      <c r="G77" s="2"/>
      <c r="H77" s="2">
        <v>13299</v>
      </c>
      <c r="I77" s="2"/>
      <c r="J77" s="2">
        <v>-1222</v>
      </c>
      <c r="K77" s="2"/>
      <c r="L77" s="2"/>
    </row>
    <row r="78" spans="2:12" s="10" customFormat="1" ht="12.75">
      <c r="B78" s="74"/>
      <c r="C78" s="5"/>
      <c r="D78" s="14"/>
      <c r="E78" s="13"/>
      <c r="G78" s="13"/>
      <c r="K78" s="1"/>
      <c r="L78" s="2"/>
    </row>
    <row r="79" spans="2:12" s="10" customFormat="1" ht="13.5" thickBot="1">
      <c r="B79" s="74"/>
      <c r="C79" s="5"/>
      <c r="D79" s="25">
        <v>5638046</v>
      </c>
      <c r="E79" s="22"/>
      <c r="F79" s="25">
        <v>2080338</v>
      </c>
      <c r="G79" s="22"/>
      <c r="H79" s="25">
        <v>12152468</v>
      </c>
      <c r="I79" s="25" t="e">
        <v>#REF!</v>
      </c>
      <c r="J79" s="25">
        <v>5902267</v>
      </c>
      <c r="K79" s="1"/>
      <c r="L79" s="2"/>
    </row>
    <row r="80" spans="2:12" s="10" customFormat="1" ht="13.5" thickTop="1">
      <c r="B80" s="74" t="s">
        <v>52</v>
      </c>
      <c r="C80" s="2"/>
      <c r="D80" s="2"/>
      <c r="E80" s="1"/>
      <c r="F80" s="2"/>
      <c r="G80" s="1"/>
      <c r="H80" s="2"/>
      <c r="I80" s="1"/>
      <c r="J80" s="2"/>
      <c r="K80" s="2"/>
      <c r="L80" s="2"/>
    </row>
    <row r="81" spans="2:12" s="10" customFormat="1" ht="13.5" thickBot="1">
      <c r="B81" s="74" t="s">
        <v>53</v>
      </c>
      <c r="C81" s="2"/>
      <c r="D81" s="73">
        <v>3.805657279834873</v>
      </c>
      <c r="E81" s="1"/>
      <c r="F81" s="73">
        <v>1.403563477828614</v>
      </c>
      <c r="G81" s="1"/>
      <c r="H81" s="73">
        <v>8.211731297709179</v>
      </c>
      <c r="I81" s="1"/>
      <c r="J81" s="73">
        <v>3.993507742332434</v>
      </c>
      <c r="K81" s="2"/>
      <c r="L81" s="2"/>
    </row>
    <row r="82" spans="2:12" s="10" customFormat="1" ht="13.5" thickTop="1">
      <c r="B82" s="74"/>
      <c r="C82" s="2"/>
      <c r="D82" s="5"/>
      <c r="E82" s="1"/>
      <c r="F82" s="5"/>
      <c r="G82" s="1"/>
      <c r="H82" s="5"/>
      <c r="I82" s="1"/>
      <c r="J82" s="5"/>
      <c r="K82" s="2"/>
      <c r="L82" s="2"/>
    </row>
    <row r="83" spans="2:12" s="10" customFormat="1" ht="13.5" thickBot="1">
      <c r="B83" s="74" t="s">
        <v>54</v>
      </c>
      <c r="C83" s="2"/>
      <c r="D83" s="73">
        <v>3.805657279834873</v>
      </c>
      <c r="E83" s="1"/>
      <c r="F83" s="73">
        <v>1.4035635044583006</v>
      </c>
      <c r="G83" s="1"/>
      <c r="H83" s="73">
        <v>8.211731297709179</v>
      </c>
      <c r="I83" s="1"/>
      <c r="J83" s="73">
        <v>3.9935079093717087</v>
      </c>
      <c r="K83" s="2"/>
      <c r="L83" s="13"/>
    </row>
    <row r="84" spans="2:12" s="10" customFormat="1" ht="13.5" thickTop="1">
      <c r="B84" s="74"/>
      <c r="C84" s="2"/>
      <c r="D84" s="5"/>
      <c r="E84" s="1"/>
      <c r="F84" s="5"/>
      <c r="G84" s="1"/>
      <c r="H84" s="5"/>
      <c r="I84" s="1"/>
      <c r="J84" s="5"/>
      <c r="K84" s="2"/>
      <c r="L84" s="13"/>
    </row>
    <row r="85" spans="2:12" s="10" customFormat="1" ht="12.75">
      <c r="B85" s="74"/>
      <c r="C85" s="2"/>
      <c r="D85" s="5"/>
      <c r="E85" s="5"/>
      <c r="F85" s="5"/>
      <c r="G85" s="5"/>
      <c r="H85" s="5"/>
      <c r="I85" s="5"/>
      <c r="J85" s="5"/>
      <c r="K85" s="2"/>
      <c r="L85" s="13"/>
    </row>
    <row r="86" spans="2:11" s="10" customFormat="1" ht="12.75">
      <c r="B86" s="74" t="s">
        <v>174</v>
      </c>
      <c r="C86" s="2"/>
      <c r="D86" s="2"/>
      <c r="E86" s="2"/>
      <c r="F86" s="2"/>
      <c r="G86" s="2"/>
      <c r="H86" s="2"/>
      <c r="I86" s="2"/>
      <c r="J86" s="2"/>
      <c r="K86" s="2"/>
    </row>
    <row r="87" spans="2:11" s="10" customFormat="1" ht="12.75">
      <c r="B87" s="2" t="s">
        <v>77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74"/>
      <c r="C88" s="2"/>
      <c r="D88" s="2"/>
      <c r="E88" s="2"/>
      <c r="F88" s="2"/>
      <c r="G88" s="2"/>
      <c r="H88" s="2"/>
      <c r="I88" s="2"/>
      <c r="J88" s="2"/>
      <c r="K88" s="2"/>
    </row>
    <row r="89" spans="1:10" ht="12.75">
      <c r="A89" s="38"/>
      <c r="B89" s="76"/>
      <c r="C89" s="38"/>
      <c r="D89" s="1"/>
      <c r="E89" s="1"/>
      <c r="F89" s="1"/>
      <c r="G89" s="38"/>
      <c r="H89" s="38"/>
      <c r="I89" s="38"/>
      <c r="J89" s="38"/>
    </row>
    <row r="90" spans="1:11" ht="12.75">
      <c r="A90" s="38"/>
      <c r="B90" s="77"/>
      <c r="C90" s="38"/>
      <c r="D90" s="1"/>
      <c r="E90" s="1"/>
      <c r="F90" s="1"/>
      <c r="G90" s="38"/>
      <c r="H90" s="1"/>
      <c r="I90" s="1"/>
      <c r="J90" s="1"/>
      <c r="K90" s="38"/>
    </row>
    <row r="91" spans="1:11" ht="12.75">
      <c r="A91" s="38"/>
      <c r="B91" s="76"/>
      <c r="C91" s="38"/>
      <c r="D91" s="1"/>
      <c r="E91" s="1"/>
      <c r="F91" s="1"/>
      <c r="G91" s="38"/>
      <c r="H91" s="1"/>
      <c r="I91" s="1"/>
      <c r="J91" s="1"/>
      <c r="K91" s="38"/>
    </row>
    <row r="92" spans="1:10" ht="12.75">
      <c r="A92" s="38"/>
      <c r="B92" s="76"/>
      <c r="C92" s="38"/>
      <c r="D92" s="1"/>
      <c r="E92" s="1"/>
      <c r="F92" s="1"/>
      <c r="G92" s="38"/>
      <c r="H92" s="1"/>
      <c r="I92" s="1"/>
      <c r="J92" s="1"/>
    </row>
    <row r="93" spans="1:10" ht="12.75">
      <c r="A93" s="38"/>
      <c r="B93" s="76"/>
      <c r="C93" s="38"/>
      <c r="D93" s="1"/>
      <c r="E93" s="1"/>
      <c r="F93" s="1"/>
      <c r="G93" s="38"/>
      <c r="H93" s="1"/>
      <c r="I93" s="1"/>
      <c r="J93" s="1"/>
    </row>
    <row r="94" spans="1:10" ht="12.75">
      <c r="A94" s="38"/>
      <c r="B94" s="76"/>
      <c r="C94" s="38"/>
      <c r="D94" s="1"/>
      <c r="E94" s="1"/>
      <c r="F94" s="1"/>
      <c r="G94" s="38"/>
      <c r="H94" s="1"/>
      <c r="I94" s="1"/>
      <c r="J94" s="1"/>
    </row>
    <row r="95" spans="1:10" ht="12.75">
      <c r="A95" s="38"/>
      <c r="B95" s="76"/>
      <c r="C95" s="38"/>
      <c r="D95" s="1"/>
      <c r="E95" s="1"/>
      <c r="F95" s="1"/>
      <c r="G95" s="38"/>
      <c r="H95" s="1"/>
      <c r="I95" s="1"/>
      <c r="J95" s="1"/>
    </row>
    <row r="96" spans="1:10" ht="12.75">
      <c r="A96" s="38"/>
      <c r="B96" s="76"/>
      <c r="C96" s="38"/>
      <c r="D96" s="1"/>
      <c r="E96" s="1"/>
      <c r="F96" s="1"/>
      <c r="G96" s="38"/>
      <c r="H96" s="1"/>
      <c r="I96" s="1"/>
      <c r="J96" s="1"/>
    </row>
    <row r="97" spans="1:10" ht="12.75">
      <c r="A97" s="38"/>
      <c r="B97" s="76"/>
      <c r="C97" s="38"/>
      <c r="D97" s="22"/>
      <c r="E97" s="1"/>
      <c r="F97" s="22"/>
      <c r="G97" s="38"/>
      <c r="H97" s="22"/>
      <c r="I97" s="1"/>
      <c r="J97" s="22"/>
    </row>
    <row r="98" spans="2:10" ht="12.75">
      <c r="B98" s="76"/>
      <c r="D98" s="1"/>
      <c r="E98" s="2"/>
      <c r="F98" s="1"/>
      <c r="H98" s="1"/>
      <c r="J98" s="1"/>
    </row>
    <row r="99" ht="12.75">
      <c r="B99" s="74"/>
    </row>
    <row r="100" spans="2:4" ht="12.75">
      <c r="B100" s="74"/>
      <c r="D100" s="41"/>
    </row>
    <row r="101" spans="2:4" ht="12.75">
      <c r="B101" s="74"/>
      <c r="D101" s="41"/>
    </row>
    <row r="102" spans="2:4" ht="12.75">
      <c r="B102" s="74"/>
      <c r="D102" s="41"/>
    </row>
    <row r="103" spans="2:4" ht="12.75">
      <c r="B103" s="74"/>
      <c r="D103" s="41"/>
    </row>
    <row r="104" spans="2:4" ht="12.75">
      <c r="B104" s="74"/>
      <c r="D104" s="41"/>
    </row>
    <row r="105" spans="2:4" ht="12.75">
      <c r="B105" s="74"/>
      <c r="D105" s="41"/>
    </row>
    <row r="106" spans="2:4" ht="12.75">
      <c r="B106" s="74"/>
      <c r="D106" s="41"/>
    </row>
    <row r="107" spans="2:4" ht="12.75">
      <c r="B107" s="74"/>
      <c r="D107" s="41"/>
    </row>
    <row r="108" spans="2:4" ht="12.75">
      <c r="B108" s="74"/>
      <c r="D108" s="41"/>
    </row>
    <row r="109" spans="2:4" ht="12.75">
      <c r="B109" s="74"/>
      <c r="D109" s="41"/>
    </row>
    <row r="110" spans="2:4" ht="12.75">
      <c r="B110" s="74"/>
      <c r="D110" s="41"/>
    </row>
    <row r="111" spans="2:4" ht="12.75">
      <c r="B111" s="74"/>
      <c r="D111" s="41"/>
    </row>
    <row r="112" spans="2:4" ht="12.75">
      <c r="B112" s="74"/>
      <c r="D112" s="41"/>
    </row>
    <row r="113" spans="2:4" ht="12.75">
      <c r="B113" s="74"/>
      <c r="D113" s="41"/>
    </row>
    <row r="114" spans="2:4" ht="12.75">
      <c r="B114" s="74"/>
      <c r="D114" s="41"/>
    </row>
    <row r="115" spans="2:4" ht="12.75">
      <c r="B115" s="74"/>
      <c r="D115" s="41"/>
    </row>
    <row r="116" spans="2:4" ht="12.75">
      <c r="B116" s="74"/>
      <c r="D116" s="41"/>
    </row>
    <row r="117" spans="2:4" ht="12.75">
      <c r="B117" s="74"/>
      <c r="D117" s="41"/>
    </row>
    <row r="118" spans="2:4" ht="12.75">
      <c r="B118" s="74"/>
      <c r="D118" s="41"/>
    </row>
    <row r="119" spans="2:4" ht="12.75">
      <c r="B119" s="74"/>
      <c r="D119" s="41"/>
    </row>
    <row r="120" spans="2:4" ht="12.75">
      <c r="B120" s="74"/>
      <c r="D120" s="41"/>
    </row>
    <row r="121" spans="2:4" ht="12.75">
      <c r="B121" s="74"/>
      <c r="D121" s="41"/>
    </row>
    <row r="122" spans="2:4" ht="12.75">
      <c r="B122" s="74"/>
      <c r="D122" s="41"/>
    </row>
    <row r="123" spans="2:4" ht="12.75">
      <c r="B123" s="74"/>
      <c r="D123" s="40"/>
    </row>
    <row r="124" spans="2:4" ht="12.75">
      <c r="B124" s="5"/>
      <c r="D124" s="40"/>
    </row>
    <row r="125" spans="2:4" ht="12.75">
      <c r="B125" s="5"/>
      <c r="D125" s="40"/>
    </row>
    <row r="126" ht="12.75">
      <c r="B126" s="5"/>
    </row>
    <row r="127" ht="12.75">
      <c r="B127" s="5"/>
    </row>
  </sheetData>
  <mergeCells count="2">
    <mergeCell ref="D5:F5"/>
    <mergeCell ref="H5:J5"/>
  </mergeCells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69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4" customWidth="1"/>
    <col min="2" max="2" width="60.33203125" style="44" customWidth="1"/>
    <col min="3" max="3" width="18.66015625" style="44" bestFit="1" customWidth="1"/>
    <col min="4" max="4" width="1.0078125" style="44" customWidth="1"/>
    <col min="5" max="5" width="16.16015625" style="44" bestFit="1" customWidth="1"/>
    <col min="6" max="6" width="1.171875" style="44" customWidth="1"/>
    <col min="7" max="7" width="19.5" style="44" bestFit="1" customWidth="1"/>
    <col min="8" max="8" width="1.0078125" style="44" customWidth="1"/>
    <col min="9" max="9" width="18.83203125" style="44" bestFit="1" customWidth="1"/>
    <col min="10" max="10" width="1.171875" style="44" customWidth="1"/>
    <col min="11" max="11" width="14.33203125" style="44" bestFit="1" customWidth="1"/>
    <col min="12" max="12" width="1.171875" style="44" customWidth="1"/>
    <col min="13" max="13" width="18.66015625" style="44" bestFit="1" customWidth="1"/>
    <col min="14" max="14" width="9.5" style="44" bestFit="1" customWidth="1"/>
    <col min="15" max="16384" width="9.33203125" style="44" customWidth="1"/>
  </cols>
  <sheetData>
    <row r="1" spans="1:4" ht="14.25">
      <c r="A1" s="43" t="s">
        <v>160</v>
      </c>
      <c r="B1" s="43" t="s">
        <v>29</v>
      </c>
      <c r="C1" s="43"/>
      <c r="D1" s="43"/>
    </row>
    <row r="2" spans="1:4" ht="14.25">
      <c r="A2" s="43"/>
      <c r="B2" s="43" t="s">
        <v>17</v>
      </c>
      <c r="C2" s="43"/>
      <c r="D2" s="43"/>
    </row>
    <row r="3" spans="1:12" ht="14.25">
      <c r="A3" s="43"/>
      <c r="B3" s="43" t="s">
        <v>184</v>
      </c>
      <c r="C3" s="43"/>
      <c r="D3" s="59"/>
      <c r="F3" s="59"/>
      <c r="H3" s="59"/>
      <c r="J3" s="59"/>
      <c r="L3" s="59"/>
    </row>
    <row r="4" spans="1:12" ht="14.25">
      <c r="A4" s="43"/>
      <c r="B4" s="43"/>
      <c r="C4" s="45" t="s">
        <v>118</v>
      </c>
      <c r="D4" s="57"/>
      <c r="F4" s="57"/>
      <c r="H4" s="57"/>
      <c r="J4" s="57"/>
      <c r="L4" s="57"/>
    </row>
    <row r="5" spans="1:13" ht="14.25">
      <c r="A5" s="43"/>
      <c r="B5" s="43"/>
      <c r="C5" s="47" t="s">
        <v>12</v>
      </c>
      <c r="D5" s="81"/>
      <c r="E5" s="46" t="s">
        <v>106</v>
      </c>
      <c r="F5" s="81"/>
      <c r="G5" s="46" t="s">
        <v>14</v>
      </c>
      <c r="H5" s="81"/>
      <c r="I5" s="46" t="s">
        <v>16</v>
      </c>
      <c r="J5" s="81"/>
      <c r="K5" s="46" t="s">
        <v>108</v>
      </c>
      <c r="L5" s="81"/>
      <c r="M5" s="46" t="s">
        <v>16</v>
      </c>
    </row>
    <row r="6" spans="1:13" ht="14.25">
      <c r="A6" s="43"/>
      <c r="B6" s="43"/>
      <c r="C6" s="47" t="s">
        <v>13</v>
      </c>
      <c r="D6" s="81"/>
      <c r="E6" s="46" t="s">
        <v>107</v>
      </c>
      <c r="F6" s="81"/>
      <c r="G6" s="46" t="s">
        <v>15</v>
      </c>
      <c r="H6" s="81"/>
      <c r="I6" s="46"/>
      <c r="J6" s="81"/>
      <c r="K6" s="46" t="s">
        <v>109</v>
      </c>
      <c r="L6" s="81"/>
      <c r="M6" s="46" t="s">
        <v>41</v>
      </c>
    </row>
    <row r="7" spans="1:13" ht="14.25">
      <c r="A7" s="43"/>
      <c r="B7" s="43"/>
      <c r="C7" s="47"/>
      <c r="D7" s="81"/>
      <c r="E7" s="46"/>
      <c r="F7" s="81"/>
      <c r="G7" s="46"/>
      <c r="H7" s="81"/>
      <c r="I7" s="46"/>
      <c r="J7" s="81"/>
      <c r="K7" s="46" t="s">
        <v>110</v>
      </c>
      <c r="L7" s="81"/>
      <c r="M7" s="46"/>
    </row>
    <row r="8" spans="2:13" ht="14.25">
      <c r="B8" s="48"/>
      <c r="C8" s="49" t="s">
        <v>8</v>
      </c>
      <c r="D8" s="57"/>
      <c r="E8" s="49" t="s">
        <v>8</v>
      </c>
      <c r="F8" s="57"/>
      <c r="G8" s="49" t="s">
        <v>8</v>
      </c>
      <c r="H8" s="57"/>
      <c r="I8" s="49" t="s">
        <v>8</v>
      </c>
      <c r="J8" s="57"/>
      <c r="K8" s="49" t="s">
        <v>8</v>
      </c>
      <c r="L8" s="57"/>
      <c r="M8" s="49" t="s">
        <v>8</v>
      </c>
    </row>
    <row r="9" spans="2:13" ht="14.25">
      <c r="B9" s="44" t="s">
        <v>111</v>
      </c>
      <c r="C9" s="51">
        <v>147827158</v>
      </c>
      <c r="D9" s="82"/>
      <c r="E9" s="51">
        <v>5400842</v>
      </c>
      <c r="F9" s="82"/>
      <c r="G9" s="51">
        <v>-3148611</v>
      </c>
      <c r="H9" s="82"/>
      <c r="I9" s="51">
        <f>SUM(C9:H9)</f>
        <v>150079389</v>
      </c>
      <c r="J9" s="82"/>
      <c r="K9" s="51">
        <v>25126</v>
      </c>
      <c r="L9" s="82"/>
      <c r="M9" s="51">
        <f>+I9+K9</f>
        <v>150104515</v>
      </c>
    </row>
    <row r="10" spans="3:13" ht="14.25">
      <c r="C10" s="50"/>
      <c r="D10" s="62"/>
      <c r="E10" s="50"/>
      <c r="F10" s="62"/>
      <c r="G10" s="50"/>
      <c r="H10" s="62"/>
      <c r="I10" s="50"/>
      <c r="J10" s="62"/>
      <c r="K10" s="50"/>
      <c r="L10" s="62"/>
      <c r="M10" s="50"/>
    </row>
    <row r="11" spans="2:13" ht="14.25">
      <c r="B11" s="44" t="s">
        <v>112</v>
      </c>
      <c r="C11" s="52"/>
      <c r="D11" s="62"/>
      <c r="E11" s="52"/>
      <c r="F11" s="62"/>
      <c r="G11" s="52"/>
      <c r="H11" s="62"/>
      <c r="I11" s="52"/>
      <c r="J11" s="62"/>
      <c r="K11" s="52"/>
      <c r="L11" s="62"/>
      <c r="M11" s="52"/>
    </row>
    <row r="12" spans="3:13" ht="14.25">
      <c r="C12" s="50"/>
      <c r="D12" s="62"/>
      <c r="E12" s="50"/>
      <c r="F12" s="62"/>
      <c r="G12" s="50"/>
      <c r="H12" s="62"/>
      <c r="I12" s="50"/>
      <c r="J12" s="62"/>
      <c r="K12" s="50"/>
      <c r="L12" s="62"/>
      <c r="M12" s="50"/>
    </row>
    <row r="13" spans="2:13" ht="14.25">
      <c r="B13" s="44" t="s">
        <v>113</v>
      </c>
      <c r="C13" s="50">
        <f>+C9+C11</f>
        <v>147827158</v>
      </c>
      <c r="D13" s="62"/>
      <c r="E13" s="50">
        <f aca="true" t="shared" si="0" ref="E13:M13">+E9+E11</f>
        <v>5400842</v>
      </c>
      <c r="F13" s="62"/>
      <c r="G13" s="50">
        <f t="shared" si="0"/>
        <v>-3148611</v>
      </c>
      <c r="H13" s="62"/>
      <c r="I13" s="50">
        <f t="shared" si="0"/>
        <v>150079389</v>
      </c>
      <c r="J13" s="62"/>
      <c r="K13" s="50">
        <f t="shared" si="0"/>
        <v>25126</v>
      </c>
      <c r="L13" s="62"/>
      <c r="M13" s="50">
        <f t="shared" si="0"/>
        <v>150104515</v>
      </c>
    </row>
    <row r="14" spans="3:13" ht="14.25">
      <c r="C14" s="50"/>
      <c r="D14" s="62"/>
      <c r="E14" s="50"/>
      <c r="F14" s="62"/>
      <c r="G14" s="50"/>
      <c r="H14" s="62"/>
      <c r="I14" s="50"/>
      <c r="J14" s="62"/>
      <c r="K14" s="50"/>
      <c r="L14" s="62"/>
      <c r="M14" s="50"/>
    </row>
    <row r="15" spans="2:13" ht="15">
      <c r="B15" s="54" t="s">
        <v>185</v>
      </c>
      <c r="C15" s="50"/>
      <c r="D15" s="62"/>
      <c r="E15" s="50"/>
      <c r="F15" s="62"/>
      <c r="G15" s="50"/>
      <c r="H15" s="62"/>
      <c r="I15" s="50"/>
      <c r="J15" s="62"/>
      <c r="K15" s="50"/>
      <c r="L15" s="62"/>
      <c r="M15" s="50"/>
    </row>
    <row r="16" spans="2:13" ht="14.25">
      <c r="B16" s="44" t="s">
        <v>114</v>
      </c>
      <c r="C16" s="50"/>
      <c r="D16" s="62"/>
      <c r="E16" s="50"/>
      <c r="F16" s="62"/>
      <c r="G16" s="50"/>
      <c r="H16" s="62"/>
      <c r="I16" s="50"/>
      <c r="J16" s="62"/>
      <c r="K16" s="50"/>
      <c r="L16" s="62"/>
      <c r="M16" s="50"/>
    </row>
    <row r="17" spans="3:13" ht="14.25">
      <c r="C17" s="50"/>
      <c r="D17" s="62"/>
      <c r="E17" s="50"/>
      <c r="F17" s="62"/>
      <c r="G17" s="50"/>
      <c r="H17" s="62"/>
      <c r="I17" s="50"/>
      <c r="J17" s="62"/>
      <c r="K17" s="50"/>
      <c r="L17" s="62"/>
      <c r="M17" s="50"/>
    </row>
    <row r="18" spans="2:13" ht="14.25">
      <c r="B18" s="44" t="s">
        <v>127</v>
      </c>
      <c r="C18" s="50"/>
      <c r="D18" s="62"/>
      <c r="E18" s="50"/>
      <c r="F18" s="62"/>
      <c r="G18" s="50"/>
      <c r="H18" s="62"/>
      <c r="I18" s="50"/>
      <c r="J18" s="62"/>
      <c r="K18" s="50"/>
      <c r="L18" s="62"/>
      <c r="M18" s="50"/>
    </row>
    <row r="19" spans="3:13" ht="14.25">
      <c r="C19" s="50"/>
      <c r="D19" s="62"/>
      <c r="E19" s="50"/>
      <c r="F19" s="62"/>
      <c r="G19" s="50"/>
      <c r="H19" s="62"/>
      <c r="I19" s="50"/>
      <c r="J19" s="62"/>
      <c r="K19" s="50"/>
      <c r="L19" s="62"/>
      <c r="M19" s="50"/>
    </row>
    <row r="20" spans="2:13" ht="14.25">
      <c r="B20" s="44" t="s">
        <v>115</v>
      </c>
      <c r="C20" s="50"/>
      <c r="D20" s="62"/>
      <c r="E20" s="50"/>
      <c r="F20" s="62"/>
      <c r="G20" s="50"/>
      <c r="H20" s="62"/>
      <c r="I20" s="50"/>
      <c r="J20" s="62"/>
      <c r="K20" s="50"/>
      <c r="L20" s="62"/>
      <c r="M20" s="50"/>
    </row>
    <row r="21" spans="3:13" ht="14.25">
      <c r="C21" s="50"/>
      <c r="D21" s="62"/>
      <c r="E21" s="50"/>
      <c r="F21" s="62"/>
      <c r="G21" s="50"/>
      <c r="H21" s="62"/>
      <c r="I21" s="50"/>
      <c r="J21" s="62"/>
      <c r="K21" s="50"/>
      <c r="L21" s="62"/>
      <c r="M21" s="50"/>
    </row>
    <row r="22" spans="2:13" ht="14.25">
      <c r="B22" s="44" t="s">
        <v>128</v>
      </c>
      <c r="C22" s="50"/>
      <c r="D22" s="62"/>
      <c r="E22" s="50"/>
      <c r="F22" s="62"/>
      <c r="G22" s="50">
        <v>12139169</v>
      </c>
      <c r="H22" s="62"/>
      <c r="I22" s="50">
        <f>SUM(C22:H22)</f>
        <v>12139169</v>
      </c>
      <c r="J22" s="62"/>
      <c r="K22" s="50">
        <v>13299</v>
      </c>
      <c r="L22" s="62"/>
      <c r="M22" s="51">
        <f>+I22+K22</f>
        <v>12152468</v>
      </c>
    </row>
    <row r="23" spans="3:13" ht="14.25">
      <c r="C23" s="50"/>
      <c r="D23" s="62"/>
      <c r="E23" s="50"/>
      <c r="F23" s="62"/>
      <c r="G23" s="50"/>
      <c r="H23" s="62"/>
      <c r="I23" s="50"/>
      <c r="J23" s="62"/>
      <c r="K23" s="50"/>
      <c r="L23" s="62"/>
      <c r="M23" s="50"/>
    </row>
    <row r="24" spans="2:13" ht="15" thickBot="1">
      <c r="B24" s="44" t="s">
        <v>186</v>
      </c>
      <c r="C24" s="80">
        <f>SUM(C13:C23)</f>
        <v>147827158</v>
      </c>
      <c r="D24" s="80"/>
      <c r="E24" s="80">
        <f>SUM(E13:E23)</f>
        <v>5400842</v>
      </c>
      <c r="F24" s="62"/>
      <c r="G24" s="80">
        <f>SUM(G13:G23)</f>
        <v>8990558</v>
      </c>
      <c r="H24" s="62"/>
      <c r="I24" s="80">
        <f>SUM(I13:I23)</f>
        <v>162218558</v>
      </c>
      <c r="J24" s="62"/>
      <c r="K24" s="80">
        <f>SUM(K13:K23)</f>
        <v>38425</v>
      </c>
      <c r="L24" s="62"/>
      <c r="M24" s="80">
        <f>SUM(M13:M23)</f>
        <v>162256983</v>
      </c>
    </row>
    <row r="25" spans="2:12" ht="15" thickTop="1">
      <c r="B25" s="44" t="s">
        <v>172</v>
      </c>
      <c r="D25" s="57"/>
      <c r="F25" s="57"/>
      <c r="H25" s="57"/>
      <c r="J25" s="57"/>
      <c r="L25" s="57"/>
    </row>
    <row r="26" spans="4:12" ht="14.25">
      <c r="D26" s="57"/>
      <c r="F26" s="57"/>
      <c r="H26" s="57"/>
      <c r="J26" s="57"/>
      <c r="L26" s="57"/>
    </row>
    <row r="27" spans="2:12" ht="14.25">
      <c r="B27" s="43"/>
      <c r="D27" s="57"/>
      <c r="F27" s="57"/>
      <c r="H27" s="57"/>
      <c r="J27" s="57"/>
      <c r="L27" s="57"/>
    </row>
    <row r="28" spans="2:12" ht="14.25">
      <c r="B28" s="43" t="s">
        <v>117</v>
      </c>
      <c r="D28" s="57"/>
      <c r="F28" s="57"/>
      <c r="H28" s="57"/>
      <c r="J28" s="57"/>
      <c r="L28" s="57"/>
    </row>
    <row r="29" spans="2:12" ht="14.25">
      <c r="B29" s="43" t="s">
        <v>187</v>
      </c>
      <c r="D29" s="57"/>
      <c r="F29" s="57"/>
      <c r="H29" s="57"/>
      <c r="J29" s="57"/>
      <c r="L29" s="57"/>
    </row>
    <row r="30" spans="3:12" ht="14.25">
      <c r="C30" s="45" t="s">
        <v>118</v>
      </c>
      <c r="D30" s="57"/>
      <c r="F30" s="57"/>
      <c r="H30" s="57"/>
      <c r="J30" s="57"/>
      <c r="L30" s="57"/>
    </row>
    <row r="31" spans="3:13" ht="14.25">
      <c r="C31" s="47" t="s">
        <v>12</v>
      </c>
      <c r="D31" s="81"/>
      <c r="E31" s="46" t="s">
        <v>106</v>
      </c>
      <c r="F31" s="81"/>
      <c r="G31" s="46" t="s">
        <v>14</v>
      </c>
      <c r="H31" s="81"/>
      <c r="I31" s="46" t="s">
        <v>16</v>
      </c>
      <c r="J31" s="81"/>
      <c r="K31" s="46" t="s">
        <v>108</v>
      </c>
      <c r="L31" s="81"/>
      <c r="M31" s="46" t="s">
        <v>16</v>
      </c>
    </row>
    <row r="32" spans="3:13" ht="14.25">
      <c r="C32" s="47" t="s">
        <v>13</v>
      </c>
      <c r="D32" s="81"/>
      <c r="E32" s="46" t="s">
        <v>107</v>
      </c>
      <c r="F32" s="81"/>
      <c r="G32" s="46" t="s">
        <v>15</v>
      </c>
      <c r="H32" s="81"/>
      <c r="I32" s="46"/>
      <c r="J32" s="81"/>
      <c r="K32" s="46" t="s">
        <v>109</v>
      </c>
      <c r="L32" s="81"/>
      <c r="M32" s="46" t="s">
        <v>41</v>
      </c>
    </row>
    <row r="33" spans="3:13" ht="14.25">
      <c r="C33" s="47"/>
      <c r="D33" s="81"/>
      <c r="E33" s="46"/>
      <c r="F33" s="81"/>
      <c r="G33" s="46"/>
      <c r="H33" s="81"/>
      <c r="I33" s="46"/>
      <c r="J33" s="81"/>
      <c r="K33" s="46" t="s">
        <v>110</v>
      </c>
      <c r="L33" s="81"/>
      <c r="M33" s="46"/>
    </row>
    <row r="34" spans="3:13" ht="14.25">
      <c r="C34" s="49" t="s">
        <v>8</v>
      </c>
      <c r="D34" s="57"/>
      <c r="E34" s="49" t="s">
        <v>8</v>
      </c>
      <c r="F34" s="57"/>
      <c r="G34" s="49" t="s">
        <v>8</v>
      </c>
      <c r="H34" s="57"/>
      <c r="I34" s="49" t="s">
        <v>8</v>
      </c>
      <c r="J34" s="57"/>
      <c r="K34" s="49" t="s">
        <v>8</v>
      </c>
      <c r="L34" s="57"/>
      <c r="M34" s="49" t="s">
        <v>8</v>
      </c>
    </row>
    <row r="35" spans="2:13" ht="14.25">
      <c r="B35" s="44" t="s">
        <v>59</v>
      </c>
      <c r="C35" s="51">
        <v>147827158</v>
      </c>
      <c r="D35" s="51"/>
      <c r="E35" s="51">
        <v>5400842</v>
      </c>
      <c r="F35" s="82"/>
      <c r="G35" s="51">
        <v>-10599088</v>
      </c>
      <c r="H35" s="50"/>
      <c r="I35" s="51">
        <f>SUM(C35:G35)</f>
        <v>142628912</v>
      </c>
      <c r="J35" s="50"/>
      <c r="K35" s="51">
        <v>52758</v>
      </c>
      <c r="L35" s="51"/>
      <c r="M35" s="51">
        <f>+I35+K35</f>
        <v>142681670</v>
      </c>
    </row>
    <row r="36" spans="3:13" ht="14.25">
      <c r="C36" s="50"/>
      <c r="D36" s="62"/>
      <c r="E36" s="50"/>
      <c r="F36" s="62"/>
      <c r="G36" s="50"/>
      <c r="H36" s="62"/>
      <c r="I36" s="50"/>
      <c r="J36" s="62"/>
      <c r="K36" s="50"/>
      <c r="L36" s="62"/>
      <c r="M36" s="50"/>
    </row>
    <row r="37" spans="2:13" ht="15">
      <c r="B37" s="54" t="s">
        <v>177</v>
      </c>
      <c r="C37" s="50"/>
      <c r="D37" s="62"/>
      <c r="E37" s="50"/>
      <c r="F37" s="62"/>
      <c r="G37" s="50"/>
      <c r="H37" s="62"/>
      <c r="I37" s="50"/>
      <c r="J37" s="62"/>
      <c r="K37" s="50"/>
      <c r="L37" s="62"/>
      <c r="M37" s="50"/>
    </row>
    <row r="38" spans="2:13" ht="14.25">
      <c r="B38" s="44" t="s">
        <v>114</v>
      </c>
      <c r="C38" s="50"/>
      <c r="D38" s="62"/>
      <c r="E38" s="50"/>
      <c r="F38" s="62"/>
      <c r="G38" s="50"/>
      <c r="H38" s="62"/>
      <c r="I38" s="50"/>
      <c r="J38" s="62"/>
      <c r="K38" s="50"/>
      <c r="L38" s="62"/>
      <c r="M38" s="50"/>
    </row>
    <row r="39" spans="3:13" ht="14.25">
      <c r="C39" s="50"/>
      <c r="D39" s="62"/>
      <c r="E39" s="50"/>
      <c r="F39" s="62"/>
      <c r="G39" s="50"/>
      <c r="H39" s="62"/>
      <c r="I39" s="50"/>
      <c r="J39" s="62"/>
      <c r="K39" s="50"/>
      <c r="L39" s="62"/>
      <c r="M39" s="50"/>
    </row>
    <row r="40" spans="2:13" ht="14.25">
      <c r="B40" s="44" t="s">
        <v>127</v>
      </c>
      <c r="C40" s="50"/>
      <c r="D40" s="62"/>
      <c r="E40" s="50"/>
      <c r="F40" s="62"/>
      <c r="G40" s="50"/>
      <c r="H40" s="62"/>
      <c r="I40" s="50"/>
      <c r="J40" s="62"/>
      <c r="K40" s="50"/>
      <c r="L40" s="62"/>
      <c r="M40" s="50"/>
    </row>
    <row r="41" spans="3:13" ht="14.25">
      <c r="C41" s="50"/>
      <c r="D41" s="62"/>
      <c r="E41" s="50"/>
      <c r="F41" s="62"/>
      <c r="G41" s="50"/>
      <c r="H41" s="62"/>
      <c r="I41" s="50"/>
      <c r="J41" s="62"/>
      <c r="K41" s="50"/>
      <c r="L41" s="62"/>
      <c r="M41" s="50"/>
    </row>
    <row r="42" spans="2:13" ht="14.25">
      <c r="B42" s="44" t="s">
        <v>115</v>
      </c>
      <c r="C42" s="50"/>
      <c r="D42" s="62"/>
      <c r="E42" s="50"/>
      <c r="F42" s="62"/>
      <c r="G42" s="50"/>
      <c r="H42" s="62"/>
      <c r="I42" s="50"/>
      <c r="J42" s="62"/>
      <c r="K42" s="50"/>
      <c r="L42" s="62"/>
      <c r="M42" s="50"/>
    </row>
    <row r="43" spans="3:13" ht="14.25">
      <c r="C43" s="50"/>
      <c r="D43" s="62"/>
      <c r="E43" s="50"/>
      <c r="F43" s="62"/>
      <c r="G43" s="50"/>
      <c r="H43" s="62"/>
      <c r="I43" s="50"/>
      <c r="J43" s="62"/>
      <c r="K43" s="50"/>
      <c r="L43" s="62"/>
      <c r="M43" s="50"/>
    </row>
    <row r="44" spans="2:13" ht="14.25">
      <c r="B44" s="44" t="s">
        <v>128</v>
      </c>
      <c r="C44" s="50"/>
      <c r="D44" s="62"/>
      <c r="E44" s="50"/>
      <c r="F44" s="62"/>
      <c r="G44" s="50">
        <v>5903489</v>
      </c>
      <c r="H44" s="62"/>
      <c r="I44" s="50">
        <f>SUM(C44:H44)</f>
        <v>5903489</v>
      </c>
      <c r="J44" s="62"/>
      <c r="K44" s="50">
        <v>-1222</v>
      </c>
      <c r="L44" s="62"/>
      <c r="M44" s="51">
        <f>+I44+K44</f>
        <v>5902267</v>
      </c>
    </row>
    <row r="45" spans="3:13" ht="14.25">
      <c r="C45" s="52"/>
      <c r="D45" s="62"/>
      <c r="E45" s="52"/>
      <c r="F45" s="62"/>
      <c r="G45" s="52"/>
      <c r="H45" s="62"/>
      <c r="I45" s="52"/>
      <c r="J45" s="62"/>
      <c r="K45" s="52"/>
      <c r="L45" s="62"/>
      <c r="M45" s="52"/>
    </row>
    <row r="46" spans="2:13" ht="15" thickBot="1">
      <c r="B46" s="44" t="s">
        <v>188</v>
      </c>
      <c r="C46" s="80">
        <f>SUM(C35:C45)</f>
        <v>147827158</v>
      </c>
      <c r="D46" s="62"/>
      <c r="E46" s="80">
        <f>SUM(E35:E45)</f>
        <v>5400842</v>
      </c>
      <c r="F46" s="62"/>
      <c r="G46" s="80">
        <f>SUM(G35:G45)</f>
        <v>-4695599</v>
      </c>
      <c r="H46" s="62"/>
      <c r="I46" s="80">
        <f>SUM(I35:I45)</f>
        <v>148532401</v>
      </c>
      <c r="J46" s="62"/>
      <c r="K46" s="80">
        <f>SUM(K35:K45)</f>
        <v>51536</v>
      </c>
      <c r="L46" s="62"/>
      <c r="M46" s="80">
        <f>SUM(M35:M45)</f>
        <v>148583937</v>
      </c>
    </row>
    <row r="47" spans="3:13" ht="15" thickTop="1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2:13" ht="14.25">
      <c r="B48" s="44" t="s">
        <v>172</v>
      </c>
      <c r="C48" s="50"/>
      <c r="D48" s="62"/>
      <c r="E48" s="50"/>
      <c r="F48" s="62"/>
      <c r="G48" s="50"/>
      <c r="H48" s="62"/>
      <c r="I48" s="50"/>
      <c r="J48" s="62"/>
      <c r="K48" s="50"/>
      <c r="L48" s="62"/>
      <c r="M48" s="50"/>
    </row>
    <row r="49" spans="3:13" ht="14.25">
      <c r="C49" s="50"/>
      <c r="D49" s="62"/>
      <c r="E49" s="50"/>
      <c r="F49" s="62"/>
      <c r="G49" s="50"/>
      <c r="H49" s="62"/>
      <c r="I49" s="50"/>
      <c r="J49" s="62"/>
      <c r="K49" s="50"/>
      <c r="L49" s="62"/>
      <c r="M49" s="50"/>
    </row>
    <row r="50" spans="2:13" ht="14.25">
      <c r="B50" s="50" t="s">
        <v>116</v>
      </c>
      <c r="D50" s="57"/>
      <c r="F50" s="57"/>
      <c r="H50" s="57"/>
      <c r="I50" s="53"/>
      <c r="J50" s="57"/>
      <c r="K50" s="50"/>
      <c r="L50" s="57"/>
      <c r="M50" s="50"/>
    </row>
    <row r="51" spans="2:13" ht="14.25">
      <c r="B51" s="50" t="str">
        <f>+PL!B87</f>
        <v>with the Audited Financial Statements for the year ended 31 December 2009)</v>
      </c>
      <c r="D51" s="57"/>
      <c r="F51" s="57"/>
      <c r="H51" s="57"/>
      <c r="J51" s="57"/>
      <c r="K51" s="50"/>
      <c r="L51" s="57"/>
      <c r="M51" s="50"/>
    </row>
    <row r="52" spans="4:14" ht="14.25">
      <c r="D52" s="57"/>
      <c r="F52" s="57"/>
      <c r="H52" s="57"/>
      <c r="J52" s="57"/>
      <c r="K52" s="50"/>
      <c r="L52" s="57"/>
      <c r="M52" s="50"/>
      <c r="N52" s="53"/>
    </row>
    <row r="53" spans="2:13" ht="14.25">
      <c r="B53" s="48" t="s">
        <v>124</v>
      </c>
      <c r="D53" s="57"/>
      <c r="F53" s="57"/>
      <c r="G53" s="46" t="s">
        <v>125</v>
      </c>
      <c r="H53" s="57"/>
      <c r="I53" s="46" t="s">
        <v>125</v>
      </c>
      <c r="J53" s="57"/>
      <c r="K53" s="50"/>
      <c r="L53" s="57"/>
      <c r="M53" s="50"/>
    </row>
    <row r="54" spans="2:13" ht="14.25">
      <c r="B54" s="48"/>
      <c r="D54" s="57"/>
      <c r="F54" s="57"/>
      <c r="G54" s="46" t="s">
        <v>126</v>
      </c>
      <c r="H54" s="57"/>
      <c r="I54" s="46" t="s">
        <v>126</v>
      </c>
      <c r="J54" s="57"/>
      <c r="K54" s="50"/>
      <c r="L54" s="57"/>
      <c r="M54" s="50"/>
    </row>
    <row r="55" spans="4:13" ht="14.25">
      <c r="D55" s="57"/>
      <c r="F55" s="57"/>
      <c r="G55" s="79">
        <v>40451</v>
      </c>
      <c r="H55" s="57"/>
      <c r="I55" s="79">
        <v>40086</v>
      </c>
      <c r="J55" s="57"/>
      <c r="K55" s="50"/>
      <c r="L55" s="57"/>
      <c r="M55" s="50"/>
    </row>
    <row r="56" spans="2:13" ht="14.25">
      <c r="B56" s="44" t="s">
        <v>119</v>
      </c>
      <c r="D56" s="57"/>
      <c r="F56" s="57"/>
      <c r="G56" s="50">
        <v>5400842</v>
      </c>
      <c r="H56" s="62"/>
      <c r="I56" s="50">
        <v>5400842</v>
      </c>
      <c r="J56" s="57"/>
      <c r="K56" s="50"/>
      <c r="L56" s="57"/>
      <c r="M56" s="50"/>
    </row>
    <row r="57" spans="2:13" ht="14.25">
      <c r="B57" s="44" t="s">
        <v>120</v>
      </c>
      <c r="D57" s="57"/>
      <c r="F57" s="57"/>
      <c r="G57" s="50">
        <v>0</v>
      </c>
      <c r="H57" s="62"/>
      <c r="I57" s="50">
        <v>0</v>
      </c>
      <c r="J57" s="57"/>
      <c r="K57" s="50"/>
      <c r="L57" s="57"/>
      <c r="M57" s="50"/>
    </row>
    <row r="58" spans="2:13" ht="14.25">
      <c r="B58" s="44" t="s">
        <v>121</v>
      </c>
      <c r="D58" s="57"/>
      <c r="F58" s="57"/>
      <c r="G58" s="50">
        <v>0</v>
      </c>
      <c r="H58" s="62"/>
      <c r="I58" s="50">
        <v>0</v>
      </c>
      <c r="J58" s="57"/>
      <c r="K58" s="50"/>
      <c r="L58" s="57"/>
      <c r="M58" s="50"/>
    </row>
    <row r="59" spans="2:13" ht="14.25">
      <c r="B59" s="44" t="s">
        <v>122</v>
      </c>
      <c r="D59" s="57"/>
      <c r="F59" s="57"/>
      <c r="G59" s="50">
        <v>0</v>
      </c>
      <c r="H59" s="62"/>
      <c r="I59" s="50">
        <v>0</v>
      </c>
      <c r="J59" s="57"/>
      <c r="K59" s="50"/>
      <c r="L59" s="57"/>
      <c r="M59" s="50"/>
    </row>
    <row r="60" spans="2:13" ht="14.25">
      <c r="B60" s="44" t="s">
        <v>123</v>
      </c>
      <c r="D60" s="57"/>
      <c r="F60" s="57"/>
      <c r="G60" s="50">
        <v>0</v>
      </c>
      <c r="H60" s="62"/>
      <c r="I60" s="50">
        <v>0</v>
      </c>
      <c r="J60" s="57"/>
      <c r="K60" s="50"/>
      <c r="L60" s="57"/>
      <c r="M60" s="50"/>
    </row>
    <row r="61" spans="4:13" ht="14.25">
      <c r="D61" s="57"/>
      <c r="F61" s="57"/>
      <c r="G61" s="88">
        <f>SUM(G56:G60)</f>
        <v>5400842</v>
      </c>
      <c r="H61" s="62"/>
      <c r="I61" s="88">
        <f>SUM(I56:I60)</f>
        <v>5400842</v>
      </c>
      <c r="J61" s="57"/>
      <c r="K61" s="50"/>
      <c r="L61" s="57"/>
      <c r="M61" s="50"/>
    </row>
    <row r="62" spans="4:13" ht="14.25">
      <c r="D62" s="57"/>
      <c r="F62" s="57"/>
      <c r="H62" s="57"/>
      <c r="J62" s="57"/>
      <c r="K62" s="50"/>
      <c r="L62" s="57"/>
      <c r="M62" s="50"/>
    </row>
    <row r="63" spans="4:13" ht="14.25">
      <c r="D63" s="57"/>
      <c r="F63" s="57"/>
      <c r="H63" s="57"/>
      <c r="J63" s="57"/>
      <c r="K63" s="50"/>
      <c r="L63" s="57"/>
      <c r="M63" s="50"/>
    </row>
    <row r="64" spans="4:13" ht="14.25">
      <c r="D64" s="57"/>
      <c r="F64" s="57"/>
      <c r="H64" s="57"/>
      <c r="J64" s="57"/>
      <c r="K64" s="50"/>
      <c r="L64" s="57"/>
      <c r="M64" s="50"/>
    </row>
    <row r="65" spans="4:13" ht="14.25">
      <c r="D65" s="57"/>
      <c r="F65" s="57"/>
      <c r="H65" s="57"/>
      <c r="J65" s="57"/>
      <c r="K65" s="50"/>
      <c r="L65" s="57"/>
      <c r="M65" s="50"/>
    </row>
    <row r="66" spans="4:13" ht="14.25">
      <c r="D66" s="57"/>
      <c r="F66" s="57"/>
      <c r="H66" s="57"/>
      <c r="J66" s="57"/>
      <c r="K66" s="50"/>
      <c r="L66" s="57"/>
      <c r="M66" s="50"/>
    </row>
    <row r="67" spans="4:12" ht="14.25">
      <c r="D67" s="57"/>
      <c r="F67" s="57"/>
      <c r="H67" s="57"/>
      <c r="J67" s="57"/>
      <c r="L67" s="57"/>
    </row>
    <row r="68" spans="4:12" ht="14.25">
      <c r="D68" s="57"/>
      <c r="F68" s="57"/>
      <c r="H68" s="57"/>
      <c r="J68" s="57"/>
      <c r="L68" s="57"/>
    </row>
    <row r="69" spans="4:12" ht="14.25">
      <c r="D69" s="57"/>
      <c r="F69" s="57"/>
      <c r="H69" s="57"/>
      <c r="J69" s="57"/>
      <c r="L69" s="57"/>
    </row>
    <row r="70" spans="4:12" ht="14.25">
      <c r="D70" s="57"/>
      <c r="F70" s="57"/>
      <c r="H70" s="57"/>
      <c r="J70" s="57"/>
      <c r="L70" s="57"/>
    </row>
    <row r="71" spans="4:12" ht="14.25">
      <c r="D71" s="57"/>
      <c r="F71" s="57"/>
      <c r="H71" s="57"/>
      <c r="J71" s="57"/>
      <c r="L71" s="57"/>
    </row>
    <row r="72" spans="4:12" ht="14.25">
      <c r="D72" s="57"/>
      <c r="F72" s="57"/>
      <c r="H72" s="57"/>
      <c r="J72" s="57"/>
      <c r="L72" s="57"/>
    </row>
    <row r="73" spans="4:12" ht="14.25">
      <c r="D73" s="57"/>
      <c r="F73" s="57"/>
      <c r="H73" s="57"/>
      <c r="J73" s="57"/>
      <c r="L73" s="57"/>
    </row>
    <row r="74" spans="4:12" ht="14.25">
      <c r="D74" s="57"/>
      <c r="F74" s="57"/>
      <c r="H74" s="57"/>
      <c r="J74" s="57"/>
      <c r="L74" s="57"/>
    </row>
    <row r="75" spans="4:12" ht="14.25">
      <c r="D75" s="57"/>
      <c r="F75" s="57"/>
      <c r="H75" s="57"/>
      <c r="J75" s="57"/>
      <c r="L75" s="57"/>
    </row>
    <row r="76" spans="4:12" ht="14.25">
      <c r="D76" s="57"/>
      <c r="F76" s="57"/>
      <c r="H76" s="57"/>
      <c r="J76" s="57"/>
      <c r="L76" s="57"/>
    </row>
    <row r="77" spans="4:12" ht="14.25">
      <c r="D77" s="57"/>
      <c r="F77" s="57"/>
      <c r="H77" s="57"/>
      <c r="J77" s="57"/>
      <c r="L77" s="57"/>
    </row>
    <row r="78" spans="4:12" ht="14.25">
      <c r="D78" s="57"/>
      <c r="F78" s="57"/>
      <c r="H78" s="57"/>
      <c r="J78" s="57"/>
      <c r="L78" s="57"/>
    </row>
    <row r="79" spans="4:12" ht="14.25">
      <c r="D79" s="57"/>
      <c r="F79" s="57"/>
      <c r="H79" s="57"/>
      <c r="J79" s="57"/>
      <c r="L79" s="57"/>
    </row>
    <row r="80" spans="4:12" ht="14.25">
      <c r="D80" s="57"/>
      <c r="F80" s="57"/>
      <c r="H80" s="57"/>
      <c r="J80" s="57"/>
      <c r="L80" s="57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zoomScale="75" zoomScaleNormal="75" workbookViewId="0" topLeftCell="A39">
      <selection activeCell="A39" sqref="A39"/>
    </sheetView>
  </sheetViews>
  <sheetFormatPr defaultColWidth="9.33203125" defaultRowHeight="12.75"/>
  <cols>
    <col min="1" max="1" width="2" style="44" customWidth="1"/>
    <col min="2" max="2" width="77.66015625" style="44" customWidth="1"/>
    <col min="3" max="3" width="27" style="44" customWidth="1"/>
    <col min="4" max="4" width="22.16015625" style="44" bestFit="1" customWidth="1"/>
    <col min="5" max="5" width="18.16015625" style="44" bestFit="1" customWidth="1"/>
    <col min="6" max="6" width="16.66015625" style="44" bestFit="1" customWidth="1"/>
    <col min="7" max="7" width="15.5" style="44" bestFit="1" customWidth="1"/>
    <col min="8" max="16384" width="9.33203125" style="44" customWidth="1"/>
  </cols>
  <sheetData>
    <row r="1" ht="15">
      <c r="A1" s="54" t="s">
        <v>29</v>
      </c>
    </row>
    <row r="2" spans="1:5" ht="15">
      <c r="A2" s="54" t="s">
        <v>129</v>
      </c>
      <c r="C2" s="43"/>
      <c r="D2" s="53"/>
      <c r="E2" s="55"/>
    </row>
    <row r="3" spans="1:3" ht="15">
      <c r="A3" s="54" t="str">
        <f>+PL!A3</f>
        <v>FOR THE QUARTER ENDED 30 SEPTEMBER 2010</v>
      </c>
      <c r="C3" s="43"/>
    </row>
    <row r="4" spans="3:4" ht="14.25">
      <c r="C4" s="47" t="s">
        <v>135</v>
      </c>
      <c r="D4" s="46" t="s">
        <v>136</v>
      </c>
    </row>
    <row r="5" spans="3:8" ht="15">
      <c r="C5" s="47"/>
      <c r="D5" s="47" t="s">
        <v>137</v>
      </c>
      <c r="E5" s="56"/>
      <c r="F5" s="56"/>
      <c r="G5" s="57"/>
      <c r="H5" s="57"/>
    </row>
    <row r="6" spans="3:8" ht="15">
      <c r="C6" s="47"/>
      <c r="D6" s="47" t="s">
        <v>138</v>
      </c>
      <c r="E6" s="56"/>
      <c r="F6" s="56"/>
      <c r="G6" s="57"/>
      <c r="H6" s="57"/>
    </row>
    <row r="7" spans="3:8" ht="15">
      <c r="C7" s="47"/>
      <c r="D7" s="47"/>
      <c r="E7" s="56"/>
      <c r="F7" s="56"/>
      <c r="G7" s="57"/>
      <c r="H7" s="57"/>
    </row>
    <row r="8" spans="3:8" ht="15">
      <c r="C8" s="83" t="s">
        <v>189</v>
      </c>
      <c r="D8" s="83" t="s">
        <v>190</v>
      </c>
      <c r="E8" s="58"/>
      <c r="F8" s="58"/>
      <c r="G8" s="57"/>
      <c r="H8" s="57"/>
    </row>
    <row r="9" spans="3:8" ht="15">
      <c r="C9" s="47" t="s">
        <v>8</v>
      </c>
      <c r="D9" s="47" t="s">
        <v>8</v>
      </c>
      <c r="E9" s="56"/>
      <c r="F9" s="56"/>
      <c r="G9" s="57"/>
      <c r="H9" s="57"/>
    </row>
    <row r="10" spans="3:8" ht="14.25">
      <c r="C10" s="43"/>
      <c r="D10" s="43"/>
      <c r="E10" s="59"/>
      <c r="F10" s="59"/>
      <c r="G10" s="57"/>
      <c r="H10" s="57"/>
    </row>
    <row r="11" spans="1:8" ht="15">
      <c r="A11" s="60"/>
      <c r="B11" s="84" t="s">
        <v>142</v>
      </c>
      <c r="C11" s="61">
        <v>10938537</v>
      </c>
      <c r="D11" s="61">
        <v>7426996</v>
      </c>
      <c r="E11" s="50"/>
      <c r="F11" s="62"/>
      <c r="G11" s="62"/>
      <c r="H11" s="57"/>
    </row>
    <row r="12" spans="1:8" ht="14.25">
      <c r="A12" s="63"/>
      <c r="B12" s="63"/>
      <c r="C12" s="61"/>
      <c r="D12" s="61"/>
      <c r="E12" s="50"/>
      <c r="F12" s="62"/>
      <c r="G12" s="62"/>
      <c r="H12" s="57"/>
    </row>
    <row r="13" spans="1:8" ht="14.25">
      <c r="A13" s="63"/>
      <c r="B13" s="63"/>
      <c r="C13" s="61"/>
      <c r="D13" s="61"/>
      <c r="E13" s="50"/>
      <c r="F13" s="62"/>
      <c r="G13" s="62"/>
      <c r="H13" s="57"/>
    </row>
    <row r="14" spans="1:8" ht="14.25">
      <c r="A14" s="60"/>
      <c r="B14" s="60" t="s">
        <v>162</v>
      </c>
      <c r="C14" s="61"/>
      <c r="D14" s="61"/>
      <c r="E14" s="50"/>
      <c r="F14" s="62"/>
      <c r="G14" s="62"/>
      <c r="H14" s="57"/>
    </row>
    <row r="15" spans="1:8" ht="14.25">
      <c r="A15" s="60"/>
      <c r="B15" s="60" t="s">
        <v>130</v>
      </c>
      <c r="C15" s="61">
        <v>2199544</v>
      </c>
      <c r="D15" s="96">
        <v>2149902</v>
      </c>
      <c r="E15" s="50"/>
      <c r="F15" s="62"/>
      <c r="G15" s="62"/>
      <c r="H15" s="57"/>
    </row>
    <row r="16" spans="1:8" ht="14.25">
      <c r="A16" s="60"/>
      <c r="B16" s="60" t="s">
        <v>131</v>
      </c>
      <c r="C16" s="61">
        <v>1558160</v>
      </c>
      <c r="D16" s="96">
        <v>1114317</v>
      </c>
      <c r="E16" s="50"/>
      <c r="F16" s="62"/>
      <c r="G16" s="62"/>
      <c r="H16" s="57"/>
    </row>
    <row r="17" spans="1:8" ht="14.25">
      <c r="A17" s="60"/>
      <c r="B17" s="60" t="s">
        <v>132</v>
      </c>
      <c r="C17" s="61"/>
      <c r="D17" s="61"/>
      <c r="E17" s="50"/>
      <c r="F17" s="62"/>
      <c r="G17" s="62"/>
      <c r="H17" s="57"/>
    </row>
    <row r="18" spans="1:8" ht="14.25">
      <c r="A18" s="60"/>
      <c r="B18" s="60" t="s">
        <v>133</v>
      </c>
      <c r="C18" s="61"/>
      <c r="D18" s="61"/>
      <c r="E18" s="50"/>
      <c r="F18" s="62"/>
      <c r="G18" s="62"/>
      <c r="H18" s="57"/>
    </row>
    <row r="19" spans="1:8" ht="14.25">
      <c r="A19" s="60"/>
      <c r="B19" s="60" t="s">
        <v>161</v>
      </c>
      <c r="C19" s="61">
        <v>-523081</v>
      </c>
      <c r="D19" s="96">
        <v>2978378</v>
      </c>
      <c r="E19" s="50"/>
      <c r="F19" s="62"/>
      <c r="G19" s="62"/>
      <c r="H19" s="57"/>
    </row>
    <row r="20" spans="1:8" ht="14.25">
      <c r="A20" s="60"/>
      <c r="B20" s="60" t="s">
        <v>134</v>
      </c>
      <c r="C20" s="61">
        <v>-2515073</v>
      </c>
      <c r="D20" s="96"/>
      <c r="E20" s="50"/>
      <c r="F20" s="62"/>
      <c r="G20" s="62"/>
      <c r="H20" s="57"/>
    </row>
    <row r="21" spans="1:8" ht="14.25">
      <c r="A21" s="60"/>
      <c r="B21" s="60"/>
      <c r="C21" s="64"/>
      <c r="D21" s="64">
        <v>721348</v>
      </c>
      <c r="F21" s="66"/>
      <c r="G21" s="62"/>
      <c r="H21" s="57"/>
    </row>
    <row r="22" spans="1:8" ht="14.25">
      <c r="A22" s="60"/>
      <c r="B22" s="65" t="s">
        <v>55</v>
      </c>
      <c r="C22" s="61">
        <f>SUM(C11:C21)</f>
        <v>11658087</v>
      </c>
      <c r="D22" s="61">
        <f>SUM(D11:D21)</f>
        <v>14390941</v>
      </c>
      <c r="F22" s="66"/>
      <c r="G22" s="62"/>
      <c r="H22" s="57"/>
    </row>
    <row r="23" spans="1:8" ht="14.25">
      <c r="A23" s="60"/>
      <c r="B23" s="60"/>
      <c r="C23" s="61"/>
      <c r="D23" s="61"/>
      <c r="F23" s="66"/>
      <c r="G23" s="62"/>
      <c r="H23" s="57"/>
    </row>
    <row r="24" spans="1:8" ht="14.25">
      <c r="A24" s="60"/>
      <c r="B24" s="60" t="s">
        <v>18</v>
      </c>
      <c r="C24" s="61"/>
      <c r="D24" s="61"/>
      <c r="F24" s="66"/>
      <c r="G24" s="62"/>
      <c r="H24" s="57"/>
    </row>
    <row r="25" spans="1:8" ht="14.25">
      <c r="A25" s="60"/>
      <c r="B25" s="60" t="s">
        <v>19</v>
      </c>
      <c r="C25" s="61">
        <v>-21671285</v>
      </c>
      <c r="D25" s="61">
        <v>-10080379</v>
      </c>
      <c r="E25" s="50"/>
      <c r="F25" s="62"/>
      <c r="G25" s="62"/>
      <c r="H25" s="57"/>
    </row>
    <row r="26" spans="1:8" ht="14.25">
      <c r="A26" s="60"/>
      <c r="B26" s="60" t="s">
        <v>20</v>
      </c>
      <c r="C26" s="61">
        <v>-1233664</v>
      </c>
      <c r="D26" s="61">
        <v>653256</v>
      </c>
      <c r="E26" s="50"/>
      <c r="F26" s="62"/>
      <c r="G26" s="62"/>
      <c r="H26" s="57"/>
    </row>
    <row r="27" spans="1:8" ht="14.25">
      <c r="A27" s="60"/>
      <c r="B27" s="60"/>
      <c r="C27" s="64"/>
      <c r="D27" s="64"/>
      <c r="E27" s="50"/>
      <c r="F27" s="66"/>
      <c r="G27" s="62"/>
      <c r="H27" s="57"/>
    </row>
    <row r="28" spans="1:8" ht="14.25">
      <c r="A28" s="60"/>
      <c r="B28" s="65" t="s">
        <v>139</v>
      </c>
      <c r="C28" s="61">
        <f>SUM(C22:C27)</f>
        <v>-11246862</v>
      </c>
      <c r="D28" s="61">
        <f>SUM(D22:D27)</f>
        <v>4963818</v>
      </c>
      <c r="E28" s="50"/>
      <c r="F28" s="66"/>
      <c r="G28" s="62"/>
      <c r="H28" s="57"/>
    </row>
    <row r="29" spans="1:8" ht="14.25">
      <c r="A29" s="60"/>
      <c r="B29" s="60"/>
      <c r="C29" s="61"/>
      <c r="D29" s="61"/>
      <c r="E29" s="50"/>
      <c r="F29" s="66"/>
      <c r="G29" s="62"/>
      <c r="H29" s="57"/>
    </row>
    <row r="30" spans="1:8" ht="14.25">
      <c r="A30" s="60"/>
      <c r="B30" s="60" t="s">
        <v>163</v>
      </c>
      <c r="C30" s="61">
        <v>-1190431</v>
      </c>
      <c r="D30" s="61">
        <v>-732170</v>
      </c>
      <c r="E30" s="50"/>
      <c r="F30" s="62"/>
      <c r="G30" s="62"/>
      <c r="H30" s="57"/>
    </row>
    <row r="31" spans="1:8" ht="14.25">
      <c r="A31" s="97"/>
      <c r="B31" s="75" t="s">
        <v>164</v>
      </c>
      <c r="C31" s="61">
        <v>-1558160</v>
      </c>
      <c r="D31" s="61">
        <v>-1114317</v>
      </c>
      <c r="E31" s="50"/>
      <c r="F31" s="62"/>
      <c r="G31" s="62"/>
      <c r="H31" s="57"/>
    </row>
    <row r="32" spans="1:8" ht="14.25">
      <c r="A32" s="60"/>
      <c r="B32" s="60"/>
      <c r="C32" s="66"/>
      <c r="D32" s="66"/>
      <c r="E32" s="50"/>
      <c r="F32" s="66"/>
      <c r="G32" s="62"/>
      <c r="H32" s="57"/>
    </row>
    <row r="33" spans="1:8" ht="15.75" customHeight="1">
      <c r="A33" s="60"/>
      <c r="B33" s="89" t="s">
        <v>140</v>
      </c>
      <c r="C33" s="67">
        <f>SUM(C28:C32)</f>
        <v>-13995453</v>
      </c>
      <c r="D33" s="67">
        <f>SUM(D28:D32)</f>
        <v>3117331</v>
      </c>
      <c r="E33" s="50"/>
      <c r="F33" s="66"/>
      <c r="G33" s="62"/>
      <c r="H33" s="57"/>
    </row>
    <row r="34" spans="1:8" ht="14.25">
      <c r="A34" s="60"/>
      <c r="B34" s="60"/>
      <c r="C34" s="43"/>
      <c r="D34" s="43"/>
      <c r="E34" s="50"/>
      <c r="F34" s="59"/>
      <c r="G34" s="62"/>
      <c r="H34" s="57"/>
    </row>
    <row r="35" spans="1:8" ht="15">
      <c r="A35" s="60"/>
      <c r="B35" s="84" t="s">
        <v>141</v>
      </c>
      <c r="C35" s="61"/>
      <c r="D35" s="50"/>
      <c r="E35" s="50"/>
      <c r="F35" s="62"/>
      <c r="G35" s="62"/>
      <c r="H35" s="57"/>
    </row>
    <row r="36" spans="1:8" ht="14.25">
      <c r="A36" s="60"/>
      <c r="B36" s="60" t="s">
        <v>143</v>
      </c>
      <c r="C36" s="61">
        <v>-6709054</v>
      </c>
      <c r="D36" s="61">
        <f>-1316689</f>
        <v>-1316689</v>
      </c>
      <c r="E36" s="50"/>
      <c r="F36" s="62"/>
      <c r="G36" s="62"/>
      <c r="H36" s="57"/>
    </row>
    <row r="37" spans="1:8" ht="14.25">
      <c r="A37" s="60"/>
      <c r="B37" s="60" t="s">
        <v>145</v>
      </c>
      <c r="C37" s="61">
        <v>7956799</v>
      </c>
      <c r="D37" s="61">
        <v>700</v>
      </c>
      <c r="E37" s="50"/>
      <c r="F37" s="62"/>
      <c r="G37" s="62"/>
      <c r="H37" s="57"/>
    </row>
    <row r="38" spans="1:8" ht="14.25">
      <c r="A38" s="60"/>
      <c r="B38" s="60" t="s">
        <v>144</v>
      </c>
      <c r="C38" s="61"/>
      <c r="D38" s="50"/>
      <c r="E38" s="50"/>
      <c r="F38" s="62"/>
      <c r="G38" s="62"/>
      <c r="H38" s="57"/>
    </row>
    <row r="39" spans="1:8" ht="14.25">
      <c r="A39" s="60"/>
      <c r="B39" s="60" t="s">
        <v>147</v>
      </c>
      <c r="C39" s="61"/>
      <c r="D39" s="50"/>
      <c r="E39" s="50"/>
      <c r="F39" s="62"/>
      <c r="G39" s="62"/>
      <c r="H39" s="57"/>
    </row>
    <row r="40" spans="1:8" ht="14.25">
      <c r="A40" s="60"/>
      <c r="B40" s="60"/>
      <c r="C40" s="61"/>
      <c r="D40" s="61"/>
      <c r="E40" s="50"/>
      <c r="F40" s="66"/>
      <c r="G40" s="62"/>
      <c r="H40" s="57"/>
    </row>
    <row r="41" spans="1:8" ht="15.75" customHeight="1">
      <c r="A41" s="60"/>
      <c r="B41" s="89" t="s">
        <v>165</v>
      </c>
      <c r="C41" s="67">
        <f>SUM(C36:C40)</f>
        <v>1247745</v>
      </c>
      <c r="D41" s="67">
        <f>SUM(D36:D40)</f>
        <v>-1315989</v>
      </c>
      <c r="E41" s="50"/>
      <c r="F41" s="66"/>
      <c r="G41" s="62"/>
      <c r="H41" s="57"/>
    </row>
    <row r="42" spans="3:8" ht="14.25">
      <c r="C42" s="66"/>
      <c r="D42" s="66"/>
      <c r="E42" s="50"/>
      <c r="F42" s="66"/>
      <c r="G42" s="62"/>
      <c r="H42" s="57"/>
    </row>
    <row r="43" spans="3:8" ht="14.25">
      <c r="C43" s="61"/>
      <c r="D43" s="61"/>
      <c r="E43" s="50"/>
      <c r="F43" s="66"/>
      <c r="G43" s="62"/>
      <c r="H43" s="57"/>
    </row>
    <row r="44" spans="2:8" ht="15">
      <c r="B44" s="54" t="s">
        <v>146</v>
      </c>
      <c r="C44" s="61"/>
      <c r="D44" s="61"/>
      <c r="E44" s="50"/>
      <c r="F44" s="66"/>
      <c r="G44" s="62"/>
      <c r="H44" s="57"/>
    </row>
    <row r="45" spans="2:8" ht="14.25">
      <c r="B45" s="91" t="s">
        <v>166</v>
      </c>
      <c r="C45" s="61">
        <v>390947</v>
      </c>
      <c r="D45" s="61">
        <v>-561410</v>
      </c>
      <c r="E45" s="50"/>
      <c r="F45" s="62"/>
      <c r="G45" s="62"/>
      <c r="H45" s="57"/>
    </row>
    <row r="46" spans="2:8" ht="14.25">
      <c r="B46" s="91" t="s">
        <v>167</v>
      </c>
      <c r="C46" s="61"/>
      <c r="D46" s="61"/>
      <c r="E46" s="50"/>
      <c r="F46" s="62"/>
      <c r="G46" s="62"/>
      <c r="H46" s="57"/>
    </row>
    <row r="47" spans="2:8" ht="14.25">
      <c r="B47" s="91" t="s">
        <v>168</v>
      </c>
      <c r="C47" s="61">
        <v>937657</v>
      </c>
      <c r="D47" s="61">
        <v>255364</v>
      </c>
      <c r="E47" s="50"/>
      <c r="F47" s="62"/>
      <c r="G47" s="62"/>
      <c r="H47" s="57"/>
    </row>
    <row r="48" spans="2:8" ht="14.25">
      <c r="B48" s="91" t="s">
        <v>169</v>
      </c>
      <c r="C48" s="61">
        <v>2933633</v>
      </c>
      <c r="D48" s="61">
        <v>2410298</v>
      </c>
      <c r="E48" s="50"/>
      <c r="F48" s="62"/>
      <c r="G48" s="62"/>
      <c r="H48" s="57"/>
    </row>
    <row r="49" spans="2:8" ht="14.25">
      <c r="B49" s="92" t="s">
        <v>170</v>
      </c>
      <c r="C49" s="61"/>
      <c r="D49" s="61"/>
      <c r="E49" s="50"/>
      <c r="F49" s="62"/>
      <c r="G49" s="62"/>
      <c r="H49" s="57"/>
    </row>
    <row r="50" spans="2:8" ht="14.25">
      <c r="B50" s="68"/>
      <c r="C50" s="61"/>
      <c r="D50" s="50"/>
      <c r="E50" s="50"/>
      <c r="F50" s="62"/>
      <c r="G50" s="62"/>
      <c r="H50" s="57"/>
    </row>
    <row r="51" spans="2:8" ht="15.75" customHeight="1">
      <c r="B51" s="90" t="s">
        <v>148</v>
      </c>
      <c r="C51" s="67">
        <f>SUM(C45:C50)</f>
        <v>4262237</v>
      </c>
      <c r="D51" s="67">
        <f>SUM(D45:D50)</f>
        <v>2104252</v>
      </c>
      <c r="E51" s="50"/>
      <c r="F51" s="66"/>
      <c r="G51" s="62"/>
      <c r="H51" s="57"/>
    </row>
    <row r="52" spans="3:8" ht="14.25">
      <c r="C52" s="61"/>
      <c r="D52" s="61"/>
      <c r="E52" s="50"/>
      <c r="F52" s="66"/>
      <c r="G52" s="62"/>
      <c r="H52" s="57"/>
    </row>
    <row r="53" spans="2:8" ht="14.25">
      <c r="B53" s="44" t="s">
        <v>21</v>
      </c>
      <c r="C53" s="61">
        <f>+C33+C41+C51</f>
        <v>-8485471</v>
      </c>
      <c r="D53" s="61">
        <f>+D33+D41+D51</f>
        <v>3905594</v>
      </c>
      <c r="E53" s="50"/>
      <c r="F53" s="66"/>
      <c r="G53" s="62"/>
      <c r="H53" s="57"/>
    </row>
    <row r="54" spans="3:8" ht="14.25">
      <c r="C54" s="61"/>
      <c r="D54" s="50"/>
      <c r="E54" s="50"/>
      <c r="F54" s="66"/>
      <c r="G54" s="62"/>
      <c r="H54" s="57"/>
    </row>
    <row r="55" spans="2:8" ht="14.25">
      <c r="B55" s="44" t="s">
        <v>149</v>
      </c>
      <c r="C55" s="61">
        <v>21678501</v>
      </c>
      <c r="D55" s="61">
        <v>19235561</v>
      </c>
      <c r="E55" s="50"/>
      <c r="F55" s="62"/>
      <c r="G55" s="62"/>
      <c r="H55" s="57"/>
    </row>
    <row r="56" spans="3:8" ht="14.25">
      <c r="C56" s="66"/>
      <c r="D56" s="66"/>
      <c r="E56" s="50"/>
      <c r="F56" s="62"/>
      <c r="G56" s="62"/>
      <c r="H56" s="57"/>
    </row>
    <row r="57" spans="2:8" ht="15.75" customHeight="1" thickBot="1">
      <c r="B57" s="44" t="s">
        <v>28</v>
      </c>
      <c r="C57" s="69">
        <f>SUM(C53:C56)</f>
        <v>13193030</v>
      </c>
      <c r="D57" s="69">
        <f>SUM(D53:D56)</f>
        <v>23141155</v>
      </c>
      <c r="E57" s="50"/>
      <c r="F57" s="66"/>
      <c r="G57" s="62"/>
      <c r="H57" s="57"/>
    </row>
    <row r="58" spans="3:8" ht="15" thickTop="1">
      <c r="C58" s="61"/>
      <c r="D58" s="61"/>
      <c r="E58" s="50"/>
      <c r="F58" s="66"/>
      <c r="G58" s="62"/>
      <c r="H58" s="57"/>
    </row>
    <row r="59" spans="3:8" ht="14.25">
      <c r="C59" s="61"/>
      <c r="D59" s="61"/>
      <c r="E59" s="50"/>
      <c r="F59" s="66"/>
      <c r="G59" s="62"/>
      <c r="H59" s="57"/>
    </row>
    <row r="60" spans="2:8" ht="14.25">
      <c r="B60" s="43" t="s">
        <v>22</v>
      </c>
      <c r="C60" s="61"/>
      <c r="D60" s="61"/>
      <c r="E60" s="50"/>
      <c r="F60" s="66"/>
      <c r="G60" s="62"/>
      <c r="H60" s="57"/>
    </row>
    <row r="61" spans="2:8" ht="14.25">
      <c r="B61" s="43" t="s">
        <v>27</v>
      </c>
      <c r="C61" s="61"/>
      <c r="D61" s="61"/>
      <c r="E61" s="50"/>
      <c r="F61" s="62"/>
      <c r="G61" s="62"/>
      <c r="H61" s="57"/>
    </row>
    <row r="62" spans="2:8" ht="14.25">
      <c r="B62" s="43" t="s">
        <v>23</v>
      </c>
      <c r="C62" s="43"/>
      <c r="D62" s="43"/>
      <c r="E62" s="50"/>
      <c r="F62" s="62"/>
      <c r="G62" s="62"/>
      <c r="H62" s="57"/>
    </row>
    <row r="63" spans="2:8" ht="14.25">
      <c r="B63" s="43"/>
      <c r="C63" s="93" t="s">
        <v>183</v>
      </c>
      <c r="D63" s="93" t="s">
        <v>182</v>
      </c>
      <c r="E63" s="50"/>
      <c r="F63" s="57"/>
      <c r="G63" s="62"/>
      <c r="H63" s="57"/>
    </row>
    <row r="64" spans="2:8" ht="16.5">
      <c r="B64" s="43"/>
      <c r="C64" s="94" t="s">
        <v>8</v>
      </c>
      <c r="D64" s="94" t="s">
        <v>8</v>
      </c>
      <c r="E64" s="50"/>
      <c r="F64" s="71"/>
      <c r="G64" s="62"/>
      <c r="H64" s="57"/>
    </row>
    <row r="65" spans="1:8" ht="16.5">
      <c r="A65" s="53"/>
      <c r="B65" s="70"/>
      <c r="C65" s="43"/>
      <c r="D65" s="43"/>
      <c r="E65" s="50"/>
      <c r="F65" s="72"/>
      <c r="G65" s="62"/>
      <c r="H65" s="57"/>
    </row>
    <row r="66" spans="2:8" ht="14.25">
      <c r="B66" s="43" t="s">
        <v>25</v>
      </c>
      <c r="C66" s="61">
        <v>-108933</v>
      </c>
      <c r="D66" s="61">
        <v>0</v>
      </c>
      <c r="E66" s="50"/>
      <c r="F66" s="57"/>
      <c r="G66" s="62"/>
      <c r="H66" s="57"/>
    </row>
    <row r="67" spans="2:8" ht="14.25">
      <c r="B67" s="43" t="s">
        <v>2</v>
      </c>
      <c r="C67" s="61">
        <v>4100941</v>
      </c>
      <c r="D67" s="61">
        <v>11795385</v>
      </c>
      <c r="E67" s="50"/>
      <c r="F67" s="62"/>
      <c r="G67" s="62"/>
      <c r="H67" s="57"/>
    </row>
    <row r="68" spans="2:8" ht="14.25">
      <c r="B68" s="43" t="s">
        <v>24</v>
      </c>
      <c r="C68" s="61">
        <v>9201022</v>
      </c>
      <c r="D68" s="61">
        <v>11345770</v>
      </c>
      <c r="E68" s="50"/>
      <c r="F68" s="62"/>
      <c r="G68" s="62"/>
      <c r="H68" s="57"/>
    </row>
    <row r="69" spans="2:8" ht="15.75" customHeight="1" thickBot="1">
      <c r="B69" s="43" t="s">
        <v>26</v>
      </c>
      <c r="C69" s="95">
        <f>SUM(C66:C68)</f>
        <v>13193030</v>
      </c>
      <c r="D69" s="95">
        <f>SUM(D66:D68)</f>
        <v>23141155</v>
      </c>
      <c r="E69" s="50"/>
      <c r="F69" s="62"/>
      <c r="G69" s="62"/>
      <c r="H69" s="57"/>
    </row>
    <row r="70" spans="2:8" ht="15" thickTop="1">
      <c r="B70" s="43"/>
      <c r="C70" s="70">
        <f>+C57-C69</f>
        <v>0</v>
      </c>
      <c r="D70" s="70">
        <f>+D57-D69</f>
        <v>0</v>
      </c>
      <c r="E70" s="50"/>
      <c r="F70" s="62"/>
      <c r="G70" s="62"/>
      <c r="H70" s="57"/>
    </row>
    <row r="71" spans="1:8" ht="14.25">
      <c r="A71" s="50"/>
      <c r="B71" s="61" t="s">
        <v>150</v>
      </c>
      <c r="C71" s="43"/>
      <c r="D71" s="43"/>
      <c r="E71" s="50"/>
      <c r="F71" s="55"/>
      <c r="G71" s="62"/>
      <c r="H71" s="57"/>
    </row>
    <row r="72" spans="1:8" ht="14.25">
      <c r="A72" s="50"/>
      <c r="B72" s="50" t="s">
        <v>151</v>
      </c>
      <c r="C72" s="61"/>
      <c r="D72" s="50"/>
      <c r="E72" s="50"/>
      <c r="F72" s="55"/>
      <c r="G72" s="62"/>
      <c r="H72" s="57"/>
    </row>
    <row r="73" spans="3:8" ht="14.25">
      <c r="C73" s="43"/>
      <c r="E73" s="50"/>
      <c r="F73" s="57"/>
      <c r="G73" s="62"/>
      <c r="H73" s="57"/>
    </row>
    <row r="74" spans="3:8" ht="14.25">
      <c r="C74" s="43"/>
      <c r="E74" s="50"/>
      <c r="F74" s="62"/>
      <c r="G74" s="62"/>
      <c r="H74" s="57"/>
    </row>
    <row r="75" spans="3:8" ht="14.25">
      <c r="C75" s="43"/>
      <c r="E75" s="50"/>
      <c r="F75" s="57"/>
      <c r="G75" s="62"/>
      <c r="H75" s="57"/>
    </row>
    <row r="76" spans="3:8" ht="14.25">
      <c r="C76" s="43"/>
      <c r="E76" s="50"/>
      <c r="F76" s="62"/>
      <c r="G76" s="62"/>
      <c r="H76" s="57"/>
    </row>
    <row r="77" spans="3:8" ht="14.25">
      <c r="C77" s="43"/>
      <c r="E77" s="50"/>
      <c r="F77" s="62"/>
      <c r="G77" s="62"/>
      <c r="H77" s="57"/>
    </row>
    <row r="78" spans="3:8" ht="14.25">
      <c r="C78" s="43"/>
      <c r="E78" s="50"/>
      <c r="F78" s="62"/>
      <c r="G78" s="62"/>
      <c r="H78" s="57"/>
    </row>
    <row r="79" spans="3:8" ht="14.25">
      <c r="C79" s="43"/>
      <c r="E79" s="50"/>
      <c r="F79" s="62"/>
      <c r="G79" s="50"/>
      <c r="H79" s="57"/>
    </row>
    <row r="80" spans="3:7" ht="14.25">
      <c r="C80" s="43"/>
      <c r="E80" s="50"/>
      <c r="F80" s="62"/>
      <c r="G80" s="50"/>
    </row>
    <row r="81" spans="3:7" ht="14.25">
      <c r="C81" s="43"/>
      <c r="E81" s="50"/>
      <c r="F81" s="62"/>
      <c r="G81" s="50"/>
    </row>
    <row r="82" spans="3:7" ht="14.25">
      <c r="C82" s="43"/>
      <c r="E82" s="50"/>
      <c r="F82" s="62"/>
      <c r="G82" s="50"/>
    </row>
    <row r="83" spans="3:7" ht="14.25">
      <c r="C83" s="43"/>
      <c r="E83" s="50"/>
      <c r="F83" s="62"/>
      <c r="G83" s="50"/>
    </row>
    <row r="84" spans="3:7" ht="14.25">
      <c r="C84" s="43"/>
      <c r="E84" s="50"/>
      <c r="F84" s="62"/>
      <c r="G84" s="50"/>
    </row>
    <row r="85" spans="3:7" ht="14.25">
      <c r="C85" s="43"/>
      <c r="E85" s="50"/>
      <c r="F85" s="62"/>
      <c r="G85" s="50"/>
    </row>
    <row r="86" spans="3:7" ht="14.25">
      <c r="C86" s="43"/>
      <c r="E86" s="50"/>
      <c r="F86" s="62"/>
      <c r="G86" s="50"/>
    </row>
    <row r="87" spans="3:7" ht="14.25">
      <c r="C87" s="43"/>
      <c r="E87" s="50"/>
      <c r="F87" s="62"/>
      <c r="G87" s="50"/>
    </row>
    <row r="88" spans="3:6" ht="14.25">
      <c r="C88" s="43"/>
      <c r="E88" s="50"/>
      <c r="F88" s="62"/>
    </row>
    <row r="89" spans="3:7" ht="14.25">
      <c r="C89" s="43"/>
      <c r="E89" s="50"/>
      <c r="F89" s="62"/>
      <c r="G89" s="50"/>
    </row>
    <row r="90" spans="3:7" ht="14.25">
      <c r="C90" s="43"/>
      <c r="E90" s="50"/>
      <c r="F90" s="62"/>
      <c r="G90" s="50"/>
    </row>
    <row r="91" spans="3:7" ht="14.25">
      <c r="C91" s="43"/>
      <c r="E91" s="62"/>
      <c r="F91" s="62"/>
      <c r="G91" s="50"/>
    </row>
    <row r="92" spans="3:7" ht="14.25">
      <c r="C92" s="43"/>
      <c r="E92" s="57"/>
      <c r="F92" s="62"/>
      <c r="G92" s="50"/>
    </row>
    <row r="93" spans="3:7" ht="14.25">
      <c r="C93" s="43"/>
      <c r="E93" s="57"/>
      <c r="F93" s="62"/>
      <c r="G93" s="50"/>
    </row>
    <row r="94" spans="3:7" ht="14.25">
      <c r="C94" s="43"/>
      <c r="E94" s="57"/>
      <c r="F94" s="62"/>
      <c r="G94" s="50"/>
    </row>
    <row r="95" spans="3:7" ht="14.25">
      <c r="C95" s="43"/>
      <c r="F95" s="62"/>
      <c r="G95" s="50"/>
    </row>
    <row r="96" spans="3:6" ht="14.25">
      <c r="C96" s="43"/>
      <c r="E96" s="57"/>
      <c r="F96" s="62"/>
    </row>
    <row r="97" spans="3:6" ht="14.25">
      <c r="C97" s="43"/>
      <c r="E97" s="57"/>
      <c r="F97" s="62"/>
    </row>
    <row r="98" spans="3:6" ht="14.25">
      <c r="C98" s="43"/>
      <c r="E98" s="57"/>
      <c r="F98" s="62"/>
    </row>
    <row r="99" spans="3:6" ht="14.25">
      <c r="C99" s="43"/>
      <c r="E99" s="57"/>
      <c r="F99" s="57"/>
    </row>
    <row r="100" spans="3:6" ht="14.25">
      <c r="C100" s="43"/>
      <c r="F100" s="57"/>
    </row>
    <row r="101" spans="3:6" ht="14.25">
      <c r="C101" s="43"/>
      <c r="F101" s="57"/>
    </row>
    <row r="102" spans="3:6" ht="14.25">
      <c r="C102" s="43"/>
      <c r="F102" s="57"/>
    </row>
    <row r="103" spans="3:6" ht="14.25">
      <c r="C103" s="43"/>
      <c r="F103" s="57"/>
    </row>
    <row r="104" ht="14.25">
      <c r="F104" s="57"/>
    </row>
    <row r="105" ht="14.25">
      <c r="F105" s="57"/>
    </row>
    <row r="106" ht="14.25">
      <c r="F106" s="57"/>
    </row>
    <row r="107" ht="14.25">
      <c r="F107" s="57"/>
    </row>
    <row r="108" ht="14.25">
      <c r="F108" s="57"/>
    </row>
    <row r="109" ht="14.25">
      <c r="F109" s="57"/>
    </row>
    <row r="110" ht="14.25">
      <c r="F110" s="57"/>
    </row>
    <row r="111" ht="14.25">
      <c r="F111" s="57"/>
    </row>
  </sheetData>
  <printOptions verticalCentered="1"/>
  <pageMargins left="0.984251968503937" right="0.7480314960629921" top="0.7480314960629921" bottom="0.7480314960629921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Ong</cp:lastModifiedBy>
  <cp:lastPrinted>2010-05-18T08:49:56Z</cp:lastPrinted>
  <dcterms:created xsi:type="dcterms:W3CDTF">1997-07-14T11:38:51Z</dcterms:created>
  <dcterms:modified xsi:type="dcterms:W3CDTF">2010-11-26T02:48:20Z</dcterms:modified>
  <cp:category/>
  <cp:version/>
  <cp:contentType/>
  <cp:contentStatus/>
</cp:coreProperties>
</file>